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15" windowWidth="9720" windowHeight="6540" tabRatio="682" firstSheet="5" activeTab="8"/>
  </bookViews>
  <sheets>
    <sheet name="VVVa" sheetId="17" state="hidden" r:id="rId1"/>
    <sheet name="VVVb" sheetId="18" state="hidden" r:id="rId2"/>
    <sheet name="VVVc" sheetId="19" state="hidden" r:id="rId3"/>
    <sheet name="VVVd" sheetId="20" state="hidden" r:id="rId4"/>
    <sheet name="VVVe" sheetId="21" state="hidden" r:id="rId5"/>
    <sheet name="סל 1" sheetId="25" r:id="rId6"/>
    <sheet name="סל 2" sheetId="26" r:id="rId7"/>
    <sheet name="סל 3" sheetId="27" r:id="rId8"/>
    <sheet name="סל 4" sheetId="28" r:id="rId9"/>
  </sheets>
  <definedNames>
    <definedName name="Capital" localSheetId="6">#REF!</definedName>
    <definedName name="Capital" localSheetId="7">#REF!</definedName>
    <definedName name="Capital" localSheetId="8">#REF!</definedName>
    <definedName name="Capital">#REF!</definedName>
    <definedName name="Capital4">#REF!</definedName>
    <definedName name="Custom" localSheetId="6">#REF!</definedName>
    <definedName name="Custom" localSheetId="7">#REF!</definedName>
    <definedName name="Custom" localSheetId="8">#REF!</definedName>
    <definedName name="Custom">#REF!</definedName>
    <definedName name="Custom4">#REF!</definedName>
    <definedName name="GP" localSheetId="6">#REF!</definedName>
    <definedName name="GP" localSheetId="7">#REF!</definedName>
    <definedName name="GP" localSheetId="8">#REF!</definedName>
    <definedName name="GP">#REF!</definedName>
    <definedName name="GP_Access" localSheetId="6">#REF!</definedName>
    <definedName name="GP_Access" localSheetId="7">#REF!</definedName>
    <definedName name="GP_Access" localSheetId="8">#REF!</definedName>
    <definedName name="GP_Access">#REF!</definedName>
    <definedName name="GP_Mng" localSheetId="6">#REF!</definedName>
    <definedName name="GP_Mng" localSheetId="7">#REF!</definedName>
    <definedName name="GP_Mng" localSheetId="8">#REF!</definedName>
    <definedName name="GP_Mng">#REF!</definedName>
    <definedName name="Import" localSheetId="6">#REF!</definedName>
    <definedName name="Import" localSheetId="7">#REF!</definedName>
    <definedName name="Import" localSheetId="8">#REF!</definedName>
    <definedName name="Import">#REF!</definedName>
    <definedName name="Inst" localSheetId="6">#REF!</definedName>
    <definedName name="Inst" localSheetId="7">#REF!</definedName>
    <definedName name="Inst" localSheetId="8">#REF!</definedName>
    <definedName name="Inst">#REF!</definedName>
    <definedName name="maint" localSheetId="6">#REF!</definedName>
    <definedName name="maint" localSheetId="7">#REF!</definedName>
    <definedName name="maint" localSheetId="8">#REF!</definedName>
    <definedName name="maint">#REF!</definedName>
    <definedName name="Misc" localSheetId="6">#REF!</definedName>
    <definedName name="Misc" localSheetId="7">#REF!</definedName>
    <definedName name="Misc" localSheetId="8">#REF!</definedName>
    <definedName name="Misc">#REF!</definedName>
    <definedName name="Service" localSheetId="6">#REF!</definedName>
    <definedName name="Service" localSheetId="7">#REF!</definedName>
    <definedName name="Service" localSheetId="8">#REF!</definedName>
    <definedName name="Service">#REF!</definedName>
    <definedName name="Uplift" localSheetId="6">#REF!</definedName>
    <definedName name="Uplift" localSheetId="7">#REF!</definedName>
    <definedName name="Uplift" localSheetId="8">#REF!</definedName>
    <definedName name="Uplift">#REF!</definedName>
    <definedName name="USDrate" localSheetId="6">#REF!</definedName>
    <definedName name="USDrate" localSheetId="7">#REF!</definedName>
    <definedName name="USDrate" localSheetId="8">#REF!</definedName>
    <definedName name="USDrate">#REF!</definedName>
  </definedNames>
  <calcPr calcId="145621"/>
</workbook>
</file>

<file path=xl/calcChain.xml><?xml version="1.0" encoding="utf-8"?>
<calcChain xmlns="http://schemas.openxmlformats.org/spreadsheetml/2006/main">
  <c r="F18" i="28" l="1"/>
  <c r="H18" i="28" s="1"/>
  <c r="F47" i="28"/>
  <c r="F42" i="28"/>
  <c r="H42" i="28" s="1"/>
  <c r="F126" i="27"/>
  <c r="H126" i="27"/>
  <c r="F52" i="27"/>
  <c r="H52" i="27"/>
  <c r="F87" i="26"/>
  <c r="H87" i="26" s="1"/>
  <c r="F83" i="26"/>
  <c r="H83" i="26" s="1"/>
  <c r="A80" i="26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F79" i="26"/>
  <c r="H79" i="26" s="1"/>
  <c r="F140" i="26"/>
  <c r="H140" i="26" s="1"/>
  <c r="F96" i="26"/>
  <c r="F28" i="26"/>
  <c r="H28" i="26"/>
  <c r="F136" i="25"/>
  <c r="H136" i="25" s="1"/>
  <c r="F104" i="25"/>
  <c r="F23" i="25"/>
  <c r="H23" i="25" s="1"/>
  <c r="G154" i="27"/>
  <c r="F52" i="28"/>
  <c r="H52" i="28"/>
  <c r="F61" i="28"/>
  <c r="F65" i="28"/>
  <c r="H65" i="28" s="1"/>
  <c r="F69" i="28"/>
  <c r="H69" i="28" s="1"/>
  <c r="F73" i="28"/>
  <c r="F77" i="28"/>
  <c r="F81" i="28"/>
  <c r="H81" i="28" s="1"/>
  <c r="F62" i="27"/>
  <c r="F70" i="27"/>
  <c r="F74" i="27"/>
  <c r="F78" i="27"/>
  <c r="H78" i="27"/>
  <c r="F86" i="27"/>
  <c r="F90" i="27"/>
  <c r="H90" i="27" s="1"/>
  <c r="F94" i="27"/>
  <c r="H94" i="27" s="1"/>
  <c r="F98" i="27"/>
  <c r="F102" i="27"/>
  <c r="F106" i="27"/>
  <c r="H106" i="27" s="1"/>
  <c r="F110" i="27"/>
  <c r="F114" i="27"/>
  <c r="H114" i="27"/>
  <c r="F118" i="27"/>
  <c r="F122" i="27"/>
  <c r="H122" i="27" s="1"/>
  <c r="F130" i="27"/>
  <c r="F134" i="27"/>
  <c r="F138" i="27"/>
  <c r="F142" i="27"/>
  <c r="F146" i="27"/>
  <c r="H146" i="27" s="1"/>
  <c r="F154" i="27"/>
  <c r="H154" i="27" s="1"/>
  <c r="H158" i="27" s="1"/>
  <c r="H167" i="27" s="1"/>
  <c r="F67" i="26"/>
  <c r="H67" i="26" s="1"/>
  <c r="F71" i="26"/>
  <c r="H71" i="26" s="1"/>
  <c r="F100" i="26"/>
  <c r="H100" i="26" s="1"/>
  <c r="F104" i="26"/>
  <c r="H104" i="26" s="1"/>
  <c r="F108" i="26"/>
  <c r="F112" i="26"/>
  <c r="H112" i="26"/>
  <c r="F116" i="26"/>
  <c r="F120" i="26"/>
  <c r="H120" i="26" s="1"/>
  <c r="F124" i="26"/>
  <c r="H124" i="26" s="1"/>
  <c r="F128" i="26"/>
  <c r="H128" i="26" s="1"/>
  <c r="F144" i="26"/>
  <c r="H144" i="26" s="1"/>
  <c r="F67" i="25"/>
  <c r="F72" i="25"/>
  <c r="H67" i="25"/>
  <c r="F76" i="25"/>
  <c r="H76" i="25"/>
  <c r="F84" i="25"/>
  <c r="F88" i="25"/>
  <c r="F92" i="25"/>
  <c r="F100" i="25"/>
  <c r="H100" i="25" s="1"/>
  <c r="F108" i="25"/>
  <c r="H108" i="25" s="1"/>
  <c r="F112" i="25"/>
  <c r="F116" i="25"/>
  <c r="H116" i="25" s="1"/>
  <c r="F120" i="25"/>
  <c r="F124" i="25"/>
  <c r="F128" i="25"/>
  <c r="F132" i="25"/>
  <c r="H132" i="25"/>
  <c r="F144" i="25"/>
  <c r="H144" i="25"/>
  <c r="F148" i="25"/>
  <c r="F28" i="28"/>
  <c r="H28" i="28" s="1"/>
  <c r="A100" i="28"/>
  <c r="A101" i="28" s="1"/>
  <c r="A102" i="28" s="1"/>
  <c r="A103" i="28" s="1"/>
  <c r="A104" i="28" s="1"/>
  <c r="A90" i="28"/>
  <c r="A91" i="28" s="1"/>
  <c r="A92" i="28" s="1"/>
  <c r="A93" i="28" s="1"/>
  <c r="F89" i="28"/>
  <c r="H89" i="28"/>
  <c r="H93" i="28" s="1"/>
  <c r="H103" i="28" s="1"/>
  <c r="A62" i="28"/>
  <c r="A63" i="28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82" i="28" s="1"/>
  <c r="A83" i="28" s="1"/>
  <c r="A84" i="28" s="1"/>
  <c r="A85" i="28" s="1"/>
  <c r="H47" i="28"/>
  <c r="F37" i="28"/>
  <c r="H37" i="28" s="1"/>
  <c r="A37" i="28"/>
  <c r="A38" i="28" s="1"/>
  <c r="A39" i="28" s="1"/>
  <c r="A40" i="28" s="1"/>
  <c r="A41" i="28" s="1"/>
  <c r="F23" i="28"/>
  <c r="H23" i="28" s="1"/>
  <c r="F13" i="28"/>
  <c r="H13" i="28" s="1"/>
  <c r="A9" i="28"/>
  <c r="A10" i="28" s="1"/>
  <c r="A11" i="28" s="1"/>
  <c r="A12" i="28" s="1"/>
  <c r="F8" i="28"/>
  <c r="H8" i="28" s="1"/>
  <c r="A155" i="27"/>
  <c r="A156" i="27" s="1"/>
  <c r="A157" i="27"/>
  <c r="A158" i="27" s="1"/>
  <c r="F18" i="27"/>
  <c r="H18" i="27"/>
  <c r="F13" i="27"/>
  <c r="H13" i="27"/>
  <c r="A163" i="27"/>
  <c r="A164" i="27"/>
  <c r="A165" i="27" s="1"/>
  <c r="A166" i="27" s="1"/>
  <c r="A167" i="27" s="1"/>
  <c r="A168" i="27" s="1"/>
  <c r="A87" i="27"/>
  <c r="A88" i="27"/>
  <c r="A89" i="27" s="1"/>
  <c r="A90" i="27" s="1"/>
  <c r="A91" i="27" s="1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71" i="27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F57" i="27"/>
  <c r="H57" i="27" s="1"/>
  <c r="F47" i="27"/>
  <c r="H47" i="27" s="1"/>
  <c r="F42" i="27"/>
  <c r="H42" i="27" s="1"/>
  <c r="A42" i="27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F33" i="27"/>
  <c r="H33" i="27"/>
  <c r="F28" i="27"/>
  <c r="H28" i="27"/>
  <c r="F23" i="27"/>
  <c r="H23" i="27"/>
  <c r="A9" i="27"/>
  <c r="A10" i="27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F8" i="27"/>
  <c r="H8" i="27" s="1"/>
  <c r="A153" i="26"/>
  <c r="A154" i="26" s="1"/>
  <c r="F136" i="26"/>
  <c r="H136" i="26" s="1"/>
  <c r="F132" i="26"/>
  <c r="H132" i="26" s="1"/>
  <c r="A97" i="26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F62" i="26"/>
  <c r="H62" i="26"/>
  <c r="F57" i="26"/>
  <c r="H57" i="26"/>
  <c r="F52" i="26"/>
  <c r="H52" i="26"/>
  <c r="A52" i="26"/>
  <c r="A53" i="26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F43" i="26"/>
  <c r="H43" i="26"/>
  <c r="F38" i="26"/>
  <c r="H38" i="26"/>
  <c r="F33" i="26"/>
  <c r="H33" i="26"/>
  <c r="F23" i="26"/>
  <c r="H23" i="26"/>
  <c r="F18" i="26"/>
  <c r="H18" i="26"/>
  <c r="F13" i="26"/>
  <c r="H13" i="26"/>
  <c r="A9" i="26"/>
  <c r="A10" i="26"/>
  <c r="A11" i="26" s="1"/>
  <c r="A12" i="26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F8" i="26"/>
  <c r="H8" i="26" s="1"/>
  <c r="H48" i="26" s="1"/>
  <c r="H152" i="26" s="1"/>
  <c r="A157" i="25"/>
  <c r="A158" i="25" s="1"/>
  <c r="A159" i="25" s="1"/>
  <c r="A160" i="25" s="1"/>
  <c r="A161" i="25" s="1"/>
  <c r="A57" i="25"/>
  <c r="A58" i="25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H148" i="25"/>
  <c r="F140" i="25"/>
  <c r="H140" i="25" s="1"/>
  <c r="H152" i="25" s="1"/>
  <c r="H160" i="25" s="1"/>
  <c r="F62" i="25"/>
  <c r="H62" i="25" s="1"/>
  <c r="A9" i="25"/>
  <c r="A10" i="25" s="1"/>
  <c r="A11" i="25" s="1"/>
  <c r="A12" i="25" s="1"/>
  <c r="A13" i="25" s="1"/>
  <c r="A14" i="25" s="1"/>
  <c r="A15" i="25" s="1"/>
  <c r="A16" i="25" s="1"/>
  <c r="A17" i="25" s="1"/>
  <c r="F38" i="25"/>
  <c r="H38" i="25" s="1"/>
  <c r="F33" i="25"/>
  <c r="H33" i="25" s="1"/>
  <c r="F28" i="25"/>
  <c r="H28" i="25" s="1"/>
  <c r="F13" i="25"/>
  <c r="H13" i="25" s="1"/>
  <c r="F8" i="25"/>
  <c r="H8" i="25" s="1"/>
  <c r="F18" i="25"/>
  <c r="H18" i="25" s="1"/>
  <c r="F48" i="25"/>
  <c r="H48" i="25" s="1"/>
  <c r="F43" i="25"/>
  <c r="H43" i="25" s="1"/>
  <c r="F57" i="25"/>
  <c r="H57" i="25" s="1"/>
  <c r="H80" i="25" s="1"/>
  <c r="H158" i="25" s="1"/>
  <c r="A85" i="25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101" i="25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5" i="25" s="1"/>
  <c r="A116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7" i="25" s="1"/>
  <c r="A128" i="25" s="1"/>
  <c r="A129" i="25" s="1"/>
  <c r="A130" i="25" s="1"/>
  <c r="A131" i="25" s="1"/>
  <c r="A132" i="25" s="1"/>
  <c r="A133" i="25" s="1"/>
  <c r="A134" i="25" s="1"/>
  <c r="A135" i="25" s="1"/>
  <c r="H116" i="26"/>
  <c r="H108" i="26"/>
  <c r="H96" i="26"/>
  <c r="H77" i="28"/>
  <c r="H73" i="28"/>
  <c r="H138" i="27"/>
  <c r="H142" i="27"/>
  <c r="H128" i="25"/>
  <c r="H61" i="28"/>
  <c r="H134" i="27"/>
  <c r="H124" i="25"/>
  <c r="H130" i="27"/>
  <c r="H120" i="25"/>
  <c r="H118" i="27"/>
  <c r="H112" i="25"/>
  <c r="H110" i="27"/>
  <c r="H104" i="25"/>
  <c r="H102" i="27"/>
  <c r="H92" i="25"/>
  <c r="H98" i="27"/>
  <c r="H88" i="25"/>
  <c r="H84" i="25"/>
  <c r="H96" i="25" s="1"/>
  <c r="H159" i="25" s="1"/>
  <c r="H72" i="25"/>
  <c r="H86" i="27"/>
  <c r="H74" i="27"/>
  <c r="H70" i="27"/>
  <c r="H62" i="27"/>
  <c r="H56" i="28"/>
  <c r="H101" i="28" s="1"/>
  <c r="A131" i="27"/>
  <c r="A132" i="27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H38" i="27"/>
  <c r="H162" i="27"/>
  <c r="H163" i="27" s="1"/>
  <c r="H150" i="27"/>
  <c r="H166" i="27" s="1"/>
  <c r="H82" i="27"/>
  <c r="H165" i="27" s="1"/>
  <c r="H91" i="26"/>
  <c r="H155" i="26" s="1"/>
  <c r="A144" i="26"/>
  <c r="A145" i="26" s="1"/>
  <c r="A146" i="26" s="1"/>
  <c r="A147" i="26" s="1"/>
  <c r="A148" i="26" s="1"/>
  <c r="A140" i="26"/>
  <c r="A141" i="26"/>
  <c r="A142" i="26" s="1"/>
  <c r="A143" i="26" s="1"/>
  <c r="H148" i="26"/>
  <c r="H156" i="26" s="1"/>
  <c r="H75" i="26"/>
  <c r="H154" i="26"/>
  <c r="H66" i="27"/>
  <c r="H164" i="27"/>
  <c r="H33" i="28" l="1"/>
  <c r="H99" i="28" s="1"/>
  <c r="H100" i="28" s="1"/>
  <c r="H85" i="28"/>
  <c r="H102" i="28" s="1"/>
  <c r="A23" i="25"/>
  <c r="A24" i="25" s="1"/>
  <c r="A25" i="25" s="1"/>
  <c r="A26" i="25" s="1"/>
  <c r="A27" i="25" s="1"/>
  <c r="A18" i="25"/>
  <c r="A19" i="25" s="1"/>
  <c r="A20" i="25" s="1"/>
  <c r="A21" i="25" s="1"/>
  <c r="A22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33" i="26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28" i="26"/>
  <c r="A29" i="26" s="1"/>
  <c r="A30" i="26" s="1"/>
  <c r="A31" i="26" s="1"/>
  <c r="A32" i="26" s="1"/>
  <c r="H168" i="27"/>
  <c r="A136" i="25"/>
  <c r="A137" i="25" s="1"/>
  <c r="A138" i="25" s="1"/>
  <c r="A139" i="25" s="1"/>
  <c r="A140" i="25"/>
  <c r="A141" i="25" s="1"/>
  <c r="A142" i="25" s="1"/>
  <c r="A143" i="25" s="1"/>
  <c r="A144" i="25" s="1"/>
  <c r="A145" i="25" s="1"/>
  <c r="A146" i="25" s="1"/>
  <c r="A147" i="25" s="1"/>
  <c r="A148" i="25" s="1"/>
  <c r="A149" i="25" s="1"/>
  <c r="A150" i="25" s="1"/>
  <c r="A151" i="25" s="1"/>
  <c r="A152" i="25" s="1"/>
  <c r="H53" i="25"/>
  <c r="H156" i="25" s="1"/>
  <c r="H153" i="26"/>
  <c r="H157" i="26"/>
  <c r="H104" i="28"/>
  <c r="A155" i="26"/>
  <c r="A156" i="26"/>
  <c r="A157" i="26" s="1"/>
  <c r="A13" i="28"/>
  <c r="A14" i="28" s="1"/>
  <c r="A15" i="28" s="1"/>
  <c r="A16" i="28" s="1"/>
  <c r="A17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18" i="28"/>
  <c r="A19" i="28" s="1"/>
  <c r="A20" i="28" s="1"/>
  <c r="A21" i="28" s="1"/>
  <c r="A22" i="28" s="1"/>
  <c r="A47" i="28"/>
  <c r="A48" i="28" s="1"/>
  <c r="A49" i="28" s="1"/>
  <c r="A50" i="28" s="1"/>
  <c r="A51" i="28" s="1"/>
  <c r="A52" i="28" s="1"/>
  <c r="A53" i="28" s="1"/>
  <c r="A54" i="28" s="1"/>
  <c r="A55" i="28" s="1"/>
  <c r="A56" i="28" s="1"/>
  <c r="A42" i="28"/>
  <c r="A43" i="28" s="1"/>
  <c r="A44" i="28" s="1"/>
  <c r="A45" i="28" s="1"/>
  <c r="A46" i="28" s="1"/>
  <c r="H157" i="25" l="1"/>
  <c r="H161" i="25"/>
</calcChain>
</file>

<file path=xl/sharedStrings.xml><?xml version="1.0" encoding="utf-8"?>
<sst xmlns="http://schemas.openxmlformats.org/spreadsheetml/2006/main" count="377" uniqueCount="116">
  <si>
    <t>פריט</t>
  </si>
  <si>
    <t>מק"ט</t>
  </si>
  <si>
    <t>כמות</t>
  </si>
  <si>
    <t>הערות</t>
  </si>
  <si>
    <t xml:space="preserve">מס' פריט </t>
  </si>
  <si>
    <t>סה"כ עלות לסעיף</t>
  </si>
  <si>
    <t>יצרן</t>
  </si>
  <si>
    <t xml:space="preserve">מחיר </t>
  </si>
  <si>
    <t>מעבר לנדרש בסעיף</t>
  </si>
  <si>
    <t>ציוד</t>
  </si>
  <si>
    <t>התקנות</t>
  </si>
  <si>
    <t>התקנת טלפון קבוע במבנה - כל מטר נוסף</t>
  </si>
  <si>
    <t>השכרות</t>
  </si>
  <si>
    <t xml:space="preserve">השכרת טלפון לוויני נייד ליום נוסף בהתאם לסעיף  2.5.4 </t>
  </si>
  <si>
    <t>השתתפות עצמית במקרה של אבדן בהתאם לסעיף 2.5.4</t>
  </si>
  <si>
    <t>שירותי רשת</t>
  </si>
  <si>
    <t>דקת שיחה יוצאת לטלפון אחר ברשת הלווינית</t>
  </si>
  <si>
    <t>דקת שיחה יוצאת לטלפון ברשת לווינית אחרת</t>
  </si>
  <si>
    <t>דקת שיחה יוצאת לטלפון ברשת קרקעית/סלולארית</t>
  </si>
  <si>
    <t>משלוח הודעת SMS</t>
  </si>
  <si>
    <t>משלוח הודעת SMS לטלפון אחר ברשת הלווינית</t>
  </si>
  <si>
    <t>משלוח הודעת SMS לטלפון ברשת לווינית אחרת</t>
  </si>
  <si>
    <t>משלוח הודעת SMS לטלפון ברשת קרקעית/סלולארית</t>
  </si>
  <si>
    <t>חבילת PrePaid הכוללת 100 דקות</t>
  </si>
  <si>
    <t>חבילת PrePaid הכוללת 200 דקות</t>
  </si>
  <si>
    <t>החבילה תהיה תקפה לשנתיים לפחות</t>
  </si>
  <si>
    <t>סיכום עלויות להצעה</t>
  </si>
  <si>
    <t xml:space="preserve">מס'  </t>
  </si>
  <si>
    <t>סה"כ עלות לפרק</t>
  </si>
  <si>
    <t>פרק</t>
  </si>
  <si>
    <t>יש למלא את האחוז הנדרש בתיבה הלבנה</t>
  </si>
  <si>
    <t>תוספת (באחוז ממחיר הרכישה של המוצר) בעבור כל שנת תחזוקה נוספת (הרביעית והחמישית)בהתאם לסעיף 4.6.1</t>
  </si>
  <si>
    <t>דמי שימוש חודשיים למכשיר (מסלול POSTPAY)</t>
  </si>
  <si>
    <t>ניתן להציע חבילה שנתית ולחלק את מחירה ב 11, באם החבילה כוללת דקות, רק 40 הדקות הראשונות לשנה ישוקללו</t>
  </si>
  <si>
    <t>סל 3 - תקשרות נתונים צרת סרט</t>
  </si>
  <si>
    <t>סל 1 - תקשורת טלפונית</t>
  </si>
  <si>
    <t>סל 2 - תקשורת טלפונית חסינת שיבוש GPS</t>
  </si>
  <si>
    <t>העברת 1MB נתונים</t>
  </si>
  <si>
    <t xml:space="preserve">השכרת טרמינל לוויני נפרס לשבעה ימים בהתאם לסעיף  2.5.4 </t>
  </si>
  <si>
    <t xml:space="preserve">השכרת טרמינל לוויני נפרס ליום נוסף בהתאם לסעיף  2.5.4 </t>
  </si>
  <si>
    <t>דמי שימוש חודשיים למכשיר</t>
  </si>
  <si>
    <t>ניתן להציע חבילה שנתית ולחלק את מחירה ב 11.</t>
  </si>
  <si>
    <t>העברת 1MB DATA בשירות Standart IP</t>
  </si>
  <si>
    <t>דקת תעבורת Streaming IP בקצב של 32Kbps</t>
  </si>
  <si>
    <t>דקת תעבורת Streaming IP בקצב של 64Kbps</t>
  </si>
  <si>
    <t>דקת תעבורת Streaming IP בקצב של 128Kbps</t>
  </si>
  <si>
    <t>דקת תעבורת Streaming IP בקצב של 256Kbps</t>
  </si>
  <si>
    <t>דקת תעבורת Streaming IP בקצב של 384Kbps+</t>
  </si>
  <si>
    <t>הדרכות</t>
  </si>
  <si>
    <t>שעת עבודת מעבדה לתיקון רכיב שאינו באחריות או בהסכם שירות בהתאם לסעיף 4.6.9</t>
  </si>
  <si>
    <t>סבב הדרכה לאנשי התקשרות של המזמין בהתאם לסעיף 4.7.3</t>
  </si>
  <si>
    <t>מעבר לנדרש בסעיף 2.7.2.9</t>
  </si>
  <si>
    <t>תוספת רכיב דחיסה והצפנה כנדרש בסעיף 2.7.2.8</t>
  </si>
  <si>
    <t>מכשיר טלפון לוויני נייד בהתאם לסעיף 3.2.7</t>
  </si>
  <si>
    <t>מארז קשיח לטלפון לוויני נייד בהתאם לסעיף 3.2.7.4</t>
  </si>
  <si>
    <t>סוללה נוספת למכשיר בהתאם לסעיף 3.2.7.11</t>
  </si>
  <si>
    <t>מטען חשמלי נוסף בהתאם לסעיף 3.2.7.12</t>
  </si>
  <si>
    <t>מטען למצית רכב נוסף בהתאם לסעיף 3.2.7.13</t>
  </si>
  <si>
    <t>התקנת טלפון נייד בכלי רכב לרבות כל הרכיבים הנדרשים בהתאם לסעיף 3.2.7.5</t>
  </si>
  <si>
    <t>התקנת טלפון נייד בכלי שייט לרבות כל הרכיבים הנדרשים בהתאם לסעיף 3.2.7.5</t>
  </si>
  <si>
    <t>מכשיר טלפון לוויני קבוע בהתאם לסעיף 3.2.8</t>
  </si>
  <si>
    <t>מארז קשיח לטלפון לוויני קבוע בהתאם לסעיף 3.2.8.3</t>
  </si>
  <si>
    <t>מערכת איכון אישית בהתאם לסעיף 3.2.9</t>
  </si>
  <si>
    <t>טרמינל לוויני ממוכן בהתאם לסעיף 3.3.6</t>
  </si>
  <si>
    <t>התקנת טרמינל לוויני ממוכן בכלי רכב לרבות כל הרכיבים הנדרשים בהתאם לסעיף 3.3.6.4</t>
  </si>
  <si>
    <t>התקנת טרמינל לוויני ממוכן בכלי שייט לרבות כל הרכיבים הנדרשים בהתאם לסעיף 3.3.6.4</t>
  </si>
  <si>
    <t>טרמינל לוויני נפרס בהתאם לסעיף 3.3.7</t>
  </si>
  <si>
    <t>מארז קשיח לטרמינל לוויני ממוכן בהתאם לסעיף 3.3.7.3</t>
  </si>
  <si>
    <t>סוללה נוספת למכשיר בהתאם לסעיף 3.3.7.1.1</t>
  </si>
  <si>
    <t>טרמינל לוויני נייח בהתאם לסעיף 3.3.8</t>
  </si>
  <si>
    <t>מארז קשיח לטרמינל לוויני ממוכן בהתאם לסעיף 3.3.8.3</t>
  </si>
  <si>
    <t>טרמינל לוויני רחב סרט נייח בהתאם לסעיף 3.4.7</t>
  </si>
  <si>
    <t>טרמינל לוויני רחב סרט נפרס בהתאם לסעיף 3.4.8</t>
  </si>
  <si>
    <t>טרמינל לוויני רחב סרט רכוב בהתאם לסעיף 3.4.9</t>
  </si>
  <si>
    <t>התקנת טרמינל לוויני רכוב רחב סרט בכלי רכב לרבות כל הרכיבים הנדרשים בהתאם לסעיף 3.4.9.4</t>
  </si>
  <si>
    <t xml:space="preserve">מחיר מירבי </t>
  </si>
  <si>
    <t>ערכת מכשיר טלפון לוויני נייד בהתאם לסעיף 3.2.7</t>
  </si>
  <si>
    <t>התקנת טלפון קבוע במבנה - כולל 30 מטר כבל ראשונים</t>
  </si>
  <si>
    <t xml:space="preserve">השכרת טלפון לוויני נייד לשבעה ימים בהתאם (התשלום עבור השירותים שיצרכו ישולם בהתאם לתעריפי השימוש ל POSTPAID) לסעיף  2.5.4 </t>
  </si>
  <si>
    <t>מטען חשמלי להטענת 4 סוללות במקביל (4 תאים)</t>
  </si>
  <si>
    <t>חבילת PrePaid הכוללת 50 דקות</t>
  </si>
  <si>
    <t>חבילת PrePaid הכוללת 250 דקות</t>
  </si>
  <si>
    <t>חבילת PrePaid הכוללת 500 דקות</t>
  </si>
  <si>
    <t>סוללה נוספת עבה למכשיר בהתאם לסעיף 3.2.7.11</t>
  </si>
  <si>
    <t>אספקת SIM למכשיר טלפון לוויני כולל אקטיבציה</t>
  </si>
  <si>
    <t>העברת נתונים למשך 60 שניות</t>
  </si>
  <si>
    <t>חבילת PrePaid הכוללת 75 דקות</t>
  </si>
  <si>
    <t>חבילת PrePaid הכוללת 150 דקות</t>
  </si>
  <si>
    <t xml:space="preserve">התקנת טרמינל לוויני נייח במבנה  - כולל 30 מטר ראשונים על פי סעיף 3.3.8.4 </t>
  </si>
  <si>
    <t>תקנת טרמינל לוויני נייח במבנה - כל מטר נוסף</t>
  </si>
  <si>
    <t>אספקת SIM לטרמינל הלוויני כולל אקטיבציה</t>
  </si>
  <si>
    <t>עלות חודשית להקצאת כתובת IP קבועה וחוקית נוספת</t>
  </si>
  <si>
    <t>דקת שיחה יוצאת לטלפון ברשת Inmarsat</t>
  </si>
  <si>
    <t>סל 4 - תקשרות נתונים רחבת סרט</t>
  </si>
  <si>
    <t>התקנת טרמינל לוויני נייח במבנה  - כולל 30 מטר ראשונים על פי סעיף 3.4.7.3</t>
  </si>
  <si>
    <t xml:space="preserve">עלות חדשית למכשיר הכוללים רוחב פס של 1Mbps כנדרש בסעיף 2.7 </t>
  </si>
  <si>
    <t xml:space="preserve">עלות חודשית לכל 1Mbps נוספים. </t>
  </si>
  <si>
    <t>עלות חודשית להקצאת  Space Segment בלבד ברוחב פס של 1Mbps (ללא שימוש ב HUB של הספק ושירותים נוספים)</t>
  </si>
  <si>
    <t xml:space="preserve">עלות חודשית לכל 1Mbps נוספים ב Space Segment. </t>
  </si>
  <si>
    <t>עלות חדשית למתן שירותי ISP עבור כל יחידת רוחב פס של 1Mbps.</t>
  </si>
  <si>
    <t>מערך Mini Hub בהתאם לסעיף 3.4.10</t>
  </si>
  <si>
    <t>כמות מוערכת</t>
  </si>
  <si>
    <t>מחיר לפריט</t>
  </si>
  <si>
    <t xml:space="preserve">מחיר מירבי לסעיף </t>
  </si>
  <si>
    <t>סה"כ ציוד</t>
  </si>
  <si>
    <t>סה"כ התקנות</t>
  </si>
  <si>
    <t>סה"כ השכרות</t>
  </si>
  <si>
    <t>סה"כ שירותי רשת</t>
  </si>
  <si>
    <t>סה"כ ההצעה המשוקללת לסל 1</t>
  </si>
  <si>
    <t>סה"כ ההצעה המשוקללת לסל 2</t>
  </si>
  <si>
    <t>סה"כ ההצעה המשוקללת לסל 3</t>
  </si>
  <si>
    <t>סה"כ ההצעה המשוקללת לסל 4</t>
  </si>
  <si>
    <t>אין לשנות את הערכים המסומנים באפור מלבד לצורך העתקתם לשורות חדשות</t>
  </si>
  <si>
    <t>הערה: יש למלא את כתב הכמויות בהתאם להנחיות המופיעות בסעיף 5.2.3 במכרז</t>
  </si>
  <si>
    <t>סה"כ הדרשות</t>
  </si>
  <si>
    <t>סה"כ הדרכות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</si>
</sst>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5" formatCode="_ &quot;¤&quot;\ * #,##0.00_ ;_ &quot;¤&quot;\ * \-#,##0.00_ ;_ &quot;¤&quot;\ * &quot;-&quot;??_ ;_ @_ 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d\ \´\´\´\ \b\b"/>
    <numFmt numFmtId="170" formatCode="General_)"/>
    <numFmt numFmtId="171" formatCode="0.00_)"/>
    <numFmt numFmtId="172" formatCode="_-* #,##0\ _F_-;\-* #,##0\ _F_-;_-* &quot;-&quot;\ _F_-;_-@_-"/>
    <numFmt numFmtId="173" formatCode="_-* #,##0.00\ _F_-;\-* #,##0.00\ _F_-;_-* &quot;-&quot;??\ _F_-;_-@_-"/>
    <numFmt numFmtId="174" formatCode="_ * #,##0_ ;_ * \-#,##0_ ;_ * &quot;-&quot;??_ ;_ @_ "/>
    <numFmt numFmtId="184" formatCode="_-[$$-409]* #,##0.00_ ;_-[$$-409]* \-#,##0.00\ ;_-[$$-409]* &quot;-&quot;??_ ;_-@_ "/>
    <numFmt numFmtId="186" formatCode="_-[$$-409]* #,##0_ ;_-[$$-409]* \-#,##0\ ;_-[$$-409]* &quot;-&quot;??_ ;_-@_ "/>
  </numFmts>
  <fonts count="26">
    <font>
      <sz val="10"/>
      <name val="Arial"/>
      <charset val="177"/>
    </font>
    <font>
      <sz val="10"/>
      <name val="Arial"/>
      <charset val="177"/>
    </font>
    <font>
      <sz val="10"/>
      <name val="Times New Roman"/>
      <family val="1"/>
      <charset val="177"/>
    </font>
    <font>
      <sz val="10"/>
      <name val="Arial"/>
      <charset val="177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b/>
      <u/>
      <sz val="12"/>
      <name val="Arial"/>
      <family val="2"/>
      <charset val="177"/>
    </font>
    <font>
      <sz val="10"/>
      <name val="Helv"/>
      <charset val="177"/>
    </font>
    <font>
      <sz val="10"/>
      <name val="TIMES NEW ROMAN"/>
      <charset val="177"/>
    </font>
    <font>
      <sz val="10"/>
      <name val="MS Sans Serif"/>
      <charset val="177"/>
    </font>
    <font>
      <sz val="8"/>
      <name val="Arial"/>
      <charset val="177"/>
    </font>
    <font>
      <sz val="10"/>
      <name val="Arial"/>
      <family val="2"/>
      <charset val="177"/>
    </font>
    <font>
      <b/>
      <u/>
      <sz val="12"/>
      <name val="Helv"/>
      <charset val="177"/>
    </font>
    <font>
      <b/>
      <i/>
      <sz val="16"/>
      <name val="Helv"/>
      <charset val="177"/>
    </font>
    <font>
      <b/>
      <sz val="12"/>
      <color indexed="9"/>
      <name val="Times New Roman"/>
      <family val="1"/>
      <charset val="177"/>
    </font>
    <font>
      <b/>
      <sz val="10"/>
      <name val="Times New Roman"/>
      <family val="1"/>
      <charset val="177"/>
    </font>
    <font>
      <b/>
      <sz val="10"/>
      <name val="Arial"/>
      <charset val="177"/>
    </font>
    <font>
      <b/>
      <sz val="12"/>
      <name val="Arial"/>
      <family val="2"/>
    </font>
    <font>
      <b/>
      <u/>
      <sz val="16"/>
      <name val="Arial"/>
      <family val="2"/>
      <charset val="177"/>
    </font>
    <font>
      <b/>
      <sz val="10"/>
      <name val="Arial"/>
      <family val="2"/>
    </font>
    <font>
      <b/>
      <sz val="12"/>
      <name val="Arial"/>
      <family val="2"/>
      <charset val="177"/>
    </font>
    <font>
      <b/>
      <sz val="14"/>
      <name val="Arial"/>
      <family val="2"/>
      <charset val="177"/>
    </font>
    <font>
      <b/>
      <sz val="12"/>
      <name val="Times New Roman"/>
      <family val="1"/>
      <charset val="177"/>
    </font>
    <font>
      <sz val="10"/>
      <name val="Arial"/>
      <family val="2"/>
    </font>
    <font>
      <b/>
      <sz val="10"/>
      <color theme="0"/>
      <name val="Arial"/>
      <family val="2"/>
      <charset val="177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12" fillId="0" borderId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9" fillId="0" borderId="0" applyNumberFormat="0">
      <alignment horizontal="left"/>
    </xf>
    <xf numFmtId="171" fontId="13" fillId="0" borderId="0"/>
    <xf numFmtId="9" fontId="1" fillId="0" borderId="0" applyFont="0" applyFill="0" applyBorder="0" applyAlignment="0" applyProtection="0"/>
    <xf numFmtId="2" fontId="7" fillId="0" borderId="0">
      <alignment horizontal="right"/>
    </xf>
    <xf numFmtId="170" fontId="2" fillId="0" borderId="0"/>
    <xf numFmtId="0" fontId="14" fillId="2" borderId="1" applyNumberFormat="0" applyAlignment="0" applyProtection="0"/>
    <xf numFmtId="169" fontId="1" fillId="0" borderId="2" applyFont="0" applyFill="0" applyBorder="0" applyAlignment="0" applyProtection="0">
      <alignment horizontal="center"/>
    </xf>
  </cellStyleXfs>
  <cellXfs count="11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11" fillId="0" borderId="0" xfId="0" applyFont="1" applyAlignment="1">
      <alignment horizontal="right" wrapText="1"/>
    </xf>
    <xf numFmtId="0" fontId="16" fillId="0" borderId="0" xfId="0" applyFont="1"/>
    <xf numFmtId="0" fontId="16" fillId="3" borderId="3" xfId="0" applyFont="1" applyFill="1" applyBorder="1" applyAlignment="1">
      <alignment vertical="top"/>
    </xf>
    <xf numFmtId="0" fontId="1" fillId="0" borderId="0" xfId="0" applyFont="1"/>
    <xf numFmtId="0" fontId="3" fillId="0" borderId="0" xfId="0" applyFont="1"/>
    <xf numFmtId="0" fontId="16" fillId="3" borderId="4" xfId="0" applyFont="1" applyFill="1" applyBorder="1" applyAlignment="1">
      <alignment vertical="top" wrapText="1"/>
    </xf>
    <xf numFmtId="174" fontId="16" fillId="3" borderId="5" xfId="1" applyNumberFormat="1" applyFont="1" applyFill="1" applyBorder="1" applyAlignment="1">
      <alignment horizontal="left" vertical="top"/>
    </xf>
    <xf numFmtId="2" fontId="0" fillId="0" borderId="6" xfId="0" applyNumberFormat="1" applyBorder="1" applyAlignment="1" applyProtection="1">
      <alignment horizontal="left" vertical="top"/>
      <protection locked="0"/>
    </xf>
    <xf numFmtId="0" fontId="4" fillId="0" borderId="7" xfId="0" applyFont="1" applyBorder="1" applyAlignment="1" applyProtection="1">
      <alignment horizontal="right" vertical="top" wrapText="1"/>
      <protection locked="0"/>
    </xf>
    <xf numFmtId="0" fontId="4" fillId="0" borderId="8" xfId="0" applyFont="1" applyBorder="1" applyAlignment="1" applyProtection="1">
      <alignment horizontal="right" vertical="top" wrapText="1"/>
      <protection locked="0"/>
    </xf>
    <xf numFmtId="3" fontId="2" fillId="0" borderId="9" xfId="0" applyNumberFormat="1" applyFont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11" fillId="0" borderId="7" xfId="0" applyFont="1" applyBorder="1" applyAlignment="1" applyProtection="1">
      <alignment horizontal="right" vertical="top" wrapText="1"/>
      <protection locked="0"/>
    </xf>
    <xf numFmtId="0" fontId="11" fillId="0" borderId="8" xfId="0" applyFont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3" fontId="2" fillId="0" borderId="8" xfId="0" applyNumberFormat="1" applyFont="1" applyBorder="1" applyAlignment="1" applyProtection="1">
      <alignment horizontal="right"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6" fillId="0" borderId="0" xfId="0" applyFont="1" applyAlignment="1">
      <alignment horizontal="center"/>
    </xf>
    <xf numFmtId="0" fontId="19" fillId="3" borderId="4" xfId="0" applyFont="1" applyFill="1" applyBorder="1" applyAlignment="1">
      <alignment vertical="top" wrapText="1"/>
    </xf>
    <xf numFmtId="2" fontId="0" fillId="0" borderId="12" xfId="0" applyNumberFormat="1" applyBorder="1" applyAlignment="1" applyProtection="1">
      <alignment horizontal="left" vertical="top"/>
      <protection locked="0"/>
    </xf>
    <xf numFmtId="174" fontId="16" fillId="3" borderId="13" xfId="1" applyNumberFormat="1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right" vertical="top" wrapText="1"/>
    </xf>
    <xf numFmtId="0" fontId="16" fillId="3" borderId="14" xfId="0" applyFont="1" applyFill="1" applyBorder="1" applyAlignment="1">
      <alignment vertical="top"/>
    </xf>
    <xf numFmtId="0" fontId="16" fillId="3" borderId="15" xfId="0" applyFont="1" applyFill="1" applyBorder="1" applyAlignment="1">
      <alignment vertical="top" wrapText="1"/>
    </xf>
    <xf numFmtId="0" fontId="24" fillId="4" borderId="16" xfId="0" applyFont="1" applyFill="1" applyBorder="1" applyAlignment="1">
      <alignment horizontal="center" vertical="top" wrapText="1"/>
    </xf>
    <xf numFmtId="0" fontId="24" fillId="4" borderId="17" xfId="0" applyFont="1" applyFill="1" applyBorder="1" applyAlignment="1">
      <alignment horizontal="right" vertical="top" wrapText="1"/>
    </xf>
    <xf numFmtId="0" fontId="24" fillId="4" borderId="18" xfId="0" applyFont="1" applyFill="1" applyBorder="1" applyAlignment="1">
      <alignment horizontal="right" vertical="top" wrapText="1"/>
    </xf>
    <xf numFmtId="0" fontId="24" fillId="4" borderId="19" xfId="0" applyFont="1" applyFill="1" applyBorder="1" applyAlignment="1">
      <alignment horizontal="center" vertical="top" wrapText="1"/>
    </xf>
    <xf numFmtId="0" fontId="25" fillId="4" borderId="18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2" xfId="0" applyFont="1" applyFill="1" applyBorder="1" applyAlignment="1">
      <alignment vertical="top" wrapText="1"/>
    </xf>
    <xf numFmtId="0" fontId="16" fillId="3" borderId="20" xfId="0" applyFont="1" applyFill="1" applyBorder="1" applyAlignment="1">
      <alignment vertical="top"/>
    </xf>
    <xf numFmtId="9" fontId="2" fillId="0" borderId="23" xfId="12" applyFont="1" applyBorder="1" applyAlignment="1" applyProtection="1">
      <alignment horizontal="right" vertical="top"/>
      <protection locked="0"/>
    </xf>
    <xf numFmtId="174" fontId="17" fillId="3" borderId="24" xfId="1" applyNumberFormat="1" applyFont="1" applyFill="1" applyBorder="1" applyAlignment="1">
      <alignment horizontal="left" vertical="top"/>
    </xf>
    <xf numFmtId="0" fontId="20" fillId="3" borderId="25" xfId="0" applyFont="1" applyFill="1" applyBorder="1" applyAlignment="1">
      <alignment vertical="top" wrapText="1"/>
    </xf>
    <xf numFmtId="0" fontId="20" fillId="3" borderId="26" xfId="0" applyFont="1" applyFill="1" applyBorder="1" applyAlignment="1">
      <alignment vertical="top" wrapText="1"/>
    </xf>
    <xf numFmtId="0" fontId="20" fillId="3" borderId="27" xfId="0" applyFont="1" applyFill="1" applyBorder="1" applyAlignment="1">
      <alignment vertical="top" wrapText="1"/>
    </xf>
    <xf numFmtId="0" fontId="17" fillId="3" borderId="28" xfId="0" applyFont="1" applyFill="1" applyBorder="1" applyAlignment="1">
      <alignment vertical="top"/>
    </xf>
    <xf numFmtId="0" fontId="17" fillId="3" borderId="29" xfId="0" applyFont="1" applyFill="1" applyBorder="1" applyAlignment="1">
      <alignment vertical="top" wrapText="1"/>
    </xf>
    <xf numFmtId="0" fontId="24" fillId="4" borderId="17" xfId="0" applyFont="1" applyFill="1" applyBorder="1" applyAlignment="1">
      <alignment horizontal="right" vertical="top" wrapText="1"/>
    </xf>
    <xf numFmtId="0" fontId="24" fillId="4" borderId="17" xfId="0" applyFont="1" applyFill="1" applyBorder="1" applyAlignment="1">
      <alignment horizontal="right" vertical="top" wrapText="1"/>
    </xf>
    <xf numFmtId="184" fontId="6" fillId="0" borderId="0" xfId="2" applyNumberFormat="1" applyFont="1" applyAlignment="1">
      <alignment horizontal="center"/>
    </xf>
    <xf numFmtId="184" fontId="1" fillId="0" borderId="0" xfId="2" applyNumberFormat="1" applyFont="1"/>
    <xf numFmtId="184" fontId="25" fillId="4" borderId="18" xfId="2" applyNumberFormat="1" applyFont="1" applyFill="1" applyBorder="1" applyAlignment="1">
      <alignment horizontal="center" vertical="top" wrapText="1"/>
    </xf>
    <xf numFmtId="184" fontId="15" fillId="3" borderId="3" xfId="2" applyNumberFormat="1" applyFont="1" applyFill="1" applyBorder="1" applyAlignment="1">
      <alignment horizontal="right" vertical="top"/>
    </xf>
    <xf numFmtId="184" fontId="2" fillId="0" borderId="9" xfId="2" applyNumberFormat="1" applyFont="1" applyBorder="1" applyAlignment="1" applyProtection="1">
      <alignment horizontal="right" vertical="top"/>
      <protection locked="0"/>
    </xf>
    <xf numFmtId="184" fontId="2" fillId="0" borderId="8" xfId="2" applyNumberFormat="1" applyFont="1" applyBorder="1" applyAlignment="1" applyProtection="1">
      <alignment horizontal="right" vertical="top"/>
      <protection locked="0"/>
    </xf>
    <xf numFmtId="184" fontId="15" fillId="3" borderId="14" xfId="2" applyNumberFormat="1" applyFont="1" applyFill="1" applyBorder="1" applyAlignment="1">
      <alignment horizontal="right" vertical="top"/>
    </xf>
    <xf numFmtId="184" fontId="15" fillId="3" borderId="30" xfId="2" applyNumberFormat="1" applyFont="1" applyFill="1" applyBorder="1" applyAlignment="1">
      <alignment horizontal="right" vertical="top"/>
    </xf>
    <xf numFmtId="184" fontId="22" fillId="3" borderId="28" xfId="2" applyNumberFormat="1" applyFont="1" applyFill="1" applyBorder="1" applyAlignment="1">
      <alignment horizontal="right" vertical="top"/>
    </xf>
    <xf numFmtId="184" fontId="3" fillId="0" borderId="0" xfId="2" applyNumberFormat="1" applyFont="1"/>
    <xf numFmtId="184" fontId="6" fillId="0" borderId="0" xfId="0" applyNumberFormat="1" applyFont="1" applyAlignment="1">
      <alignment horizontal="center"/>
    </xf>
    <xf numFmtId="184" fontId="23" fillId="0" borderId="0" xfId="0" applyNumberFormat="1" applyFont="1"/>
    <xf numFmtId="184" fontId="25" fillId="4" borderId="18" xfId="0" applyNumberFormat="1" applyFont="1" applyFill="1" applyBorder="1" applyAlignment="1">
      <alignment horizontal="center" vertical="top" wrapText="1"/>
    </xf>
    <xf numFmtId="184" fontId="15" fillId="3" borderId="3" xfId="0" applyNumberFormat="1" applyFont="1" applyFill="1" applyBorder="1" applyAlignment="1">
      <alignment horizontal="right" vertical="top"/>
    </xf>
    <xf numFmtId="184" fontId="15" fillId="3" borderId="14" xfId="0" applyNumberFormat="1" applyFont="1" applyFill="1" applyBorder="1" applyAlignment="1">
      <alignment horizontal="right" vertical="top"/>
    </xf>
    <xf numFmtId="184" fontId="15" fillId="3" borderId="30" xfId="0" applyNumberFormat="1" applyFont="1" applyFill="1" applyBorder="1" applyAlignment="1">
      <alignment horizontal="right" vertical="top"/>
    </xf>
    <xf numFmtId="184" fontId="22" fillId="3" borderId="28" xfId="0" applyNumberFormat="1" applyFont="1" applyFill="1" applyBorder="1" applyAlignment="1">
      <alignment horizontal="right" vertical="top"/>
    </xf>
    <xf numFmtId="184" fontId="1" fillId="0" borderId="0" xfId="0" applyNumberFormat="1" applyFont="1"/>
    <xf numFmtId="184" fontId="3" fillId="0" borderId="0" xfId="0" applyNumberFormat="1" applyFont="1"/>
    <xf numFmtId="184" fontId="0" fillId="0" borderId="0" xfId="2" applyNumberFormat="1" applyFont="1" applyProtection="1"/>
    <xf numFmtId="184" fontId="24" fillId="4" borderId="18" xfId="2" applyNumberFormat="1" applyFont="1" applyFill="1" applyBorder="1" applyAlignment="1" applyProtection="1">
      <alignment horizontal="center" vertical="top" wrapText="1"/>
    </xf>
    <xf numFmtId="184" fontId="16" fillId="3" borderId="3" xfId="2" applyNumberFormat="1" applyFont="1" applyFill="1" applyBorder="1" applyAlignment="1" applyProtection="1">
      <alignment vertical="top"/>
    </xf>
    <xf numFmtId="184" fontId="1" fillId="3" borderId="9" xfId="2" applyNumberFormat="1" applyFont="1" applyFill="1" applyBorder="1" applyAlignment="1" applyProtection="1">
      <alignment vertical="top"/>
    </xf>
    <xf numFmtId="184" fontId="1" fillId="3" borderId="8" xfId="2" applyNumberFormat="1" applyFont="1" applyFill="1" applyBorder="1" applyAlignment="1" applyProtection="1">
      <alignment vertical="top"/>
    </xf>
    <xf numFmtId="184" fontId="1" fillId="3" borderId="9" xfId="2" applyNumberFormat="1" applyFont="1" applyFill="1" applyBorder="1" applyAlignment="1" applyProtection="1">
      <alignment vertical="top"/>
      <protection locked="0"/>
    </xf>
    <xf numFmtId="184" fontId="16" fillId="3" borderId="14" xfId="2" applyNumberFormat="1" applyFont="1" applyFill="1" applyBorder="1" applyAlignment="1" applyProtection="1">
      <alignment vertical="top"/>
    </xf>
    <xf numFmtId="184" fontId="16" fillId="3" borderId="22" xfId="2" applyNumberFormat="1" applyFont="1" applyFill="1" applyBorder="1" applyAlignment="1" applyProtection="1">
      <alignment vertical="top"/>
    </xf>
    <xf numFmtId="184" fontId="17" fillId="3" borderId="28" xfId="2" applyNumberFormat="1" applyFont="1" applyFill="1" applyBorder="1" applyAlignment="1" applyProtection="1">
      <alignment vertical="top"/>
    </xf>
    <xf numFmtId="184" fontId="2" fillId="5" borderId="9" xfId="0" applyNumberFormat="1" applyFont="1" applyFill="1" applyBorder="1" applyAlignment="1" applyProtection="1">
      <alignment horizontal="right" vertical="top"/>
      <protection locked="0"/>
    </xf>
    <xf numFmtId="184" fontId="15" fillId="5" borderId="3" xfId="0" applyNumberFormat="1" applyFont="1" applyFill="1" applyBorder="1" applyAlignment="1">
      <alignment horizontal="right" vertical="top"/>
    </xf>
    <xf numFmtId="184" fontId="2" fillId="5" borderId="8" xfId="0" applyNumberFormat="1" applyFont="1" applyFill="1" applyBorder="1" applyAlignment="1" applyProtection="1">
      <alignment horizontal="right" vertical="top"/>
      <protection locked="0"/>
    </xf>
    <xf numFmtId="184" fontId="15" fillId="5" borderId="14" xfId="0" applyNumberFormat="1" applyFont="1" applyFill="1" applyBorder="1" applyAlignment="1">
      <alignment horizontal="right" vertical="top"/>
    </xf>
    <xf numFmtId="0" fontId="17" fillId="0" borderId="0" xfId="0" applyFont="1" applyAlignment="1">
      <alignment horizontal="right"/>
    </xf>
    <xf numFmtId="186" fontId="6" fillId="0" borderId="0" xfId="0" applyNumberFormat="1" applyFont="1" applyAlignment="1">
      <alignment horizontal="center"/>
    </xf>
    <xf numFmtId="186" fontId="1" fillId="0" borderId="0" xfId="0" applyNumberFormat="1" applyFont="1"/>
    <xf numFmtId="186" fontId="25" fillId="4" borderId="18" xfId="0" applyNumberFormat="1" applyFont="1" applyFill="1" applyBorder="1" applyAlignment="1">
      <alignment horizontal="center" vertical="top" wrapText="1"/>
    </xf>
    <xf numFmtId="186" fontId="15" fillId="3" borderId="3" xfId="0" applyNumberFormat="1" applyFont="1" applyFill="1" applyBorder="1" applyAlignment="1">
      <alignment horizontal="right" vertical="top"/>
    </xf>
    <xf numFmtId="186" fontId="2" fillId="5" borderId="9" xfId="0" applyNumberFormat="1" applyFont="1" applyFill="1" applyBorder="1" applyAlignment="1" applyProtection="1">
      <alignment horizontal="right" vertical="top"/>
      <protection locked="0"/>
    </xf>
    <xf numFmtId="186" fontId="15" fillId="5" borderId="3" xfId="0" applyNumberFormat="1" applyFont="1" applyFill="1" applyBorder="1" applyAlignment="1">
      <alignment horizontal="right" vertical="top"/>
    </xf>
    <xf numFmtId="186" fontId="2" fillId="5" borderId="8" xfId="0" applyNumberFormat="1" applyFont="1" applyFill="1" applyBorder="1" applyAlignment="1" applyProtection="1">
      <alignment horizontal="right" vertical="top"/>
      <protection locked="0"/>
    </xf>
    <xf numFmtId="186" fontId="15" fillId="5" borderId="14" xfId="0" applyNumberFormat="1" applyFont="1" applyFill="1" applyBorder="1" applyAlignment="1">
      <alignment horizontal="right" vertical="top"/>
    </xf>
    <xf numFmtId="186" fontId="25" fillId="4" borderId="18" xfId="2" applyNumberFormat="1" applyFont="1" applyFill="1" applyBorder="1" applyAlignment="1">
      <alignment horizontal="center" vertical="top" wrapText="1"/>
    </xf>
    <xf numFmtId="186" fontId="15" fillId="3" borderId="14" xfId="0" applyNumberFormat="1" applyFont="1" applyFill="1" applyBorder="1" applyAlignment="1">
      <alignment horizontal="right" vertical="top"/>
    </xf>
    <xf numFmtId="186" fontId="15" fillId="3" borderId="30" xfId="0" applyNumberFormat="1" applyFont="1" applyFill="1" applyBorder="1" applyAlignment="1">
      <alignment horizontal="right" vertical="top"/>
    </xf>
    <xf numFmtId="186" fontId="2" fillId="0" borderId="23" xfId="12" applyNumberFormat="1" applyFont="1" applyBorder="1" applyAlignment="1" applyProtection="1">
      <alignment horizontal="right" vertical="top"/>
      <protection locked="0"/>
    </xf>
    <xf numFmtId="186" fontId="22" fillId="3" borderId="28" xfId="0" applyNumberFormat="1" applyFont="1" applyFill="1" applyBorder="1" applyAlignment="1">
      <alignment horizontal="right" vertical="top"/>
    </xf>
    <xf numFmtId="186" fontId="3" fillId="0" borderId="0" xfId="0" applyNumberFormat="1" applyFont="1"/>
    <xf numFmtId="186" fontId="6" fillId="0" borderId="0" xfId="2" applyNumberFormat="1" applyFont="1" applyAlignment="1">
      <alignment horizontal="center"/>
    </xf>
    <xf numFmtId="186" fontId="0" fillId="0" borderId="0" xfId="2" applyNumberFormat="1" applyFont="1" applyProtection="1"/>
    <xf numFmtId="186" fontId="24" fillId="4" borderId="18" xfId="2" applyNumberFormat="1" applyFont="1" applyFill="1" applyBorder="1" applyAlignment="1" applyProtection="1">
      <alignment horizontal="center" vertical="top" wrapText="1"/>
    </xf>
    <xf numFmtId="186" fontId="16" fillId="3" borderId="3" xfId="2" applyNumberFormat="1" applyFont="1" applyFill="1" applyBorder="1" applyAlignment="1" applyProtection="1">
      <alignment vertical="top"/>
    </xf>
    <xf numFmtId="186" fontId="1" fillId="3" borderId="9" xfId="2" applyNumberFormat="1" applyFont="1" applyFill="1" applyBorder="1" applyAlignment="1" applyProtection="1">
      <alignment vertical="top"/>
    </xf>
    <xf numFmtId="186" fontId="1" fillId="3" borderId="8" xfId="2" applyNumberFormat="1" applyFont="1" applyFill="1" applyBorder="1" applyAlignment="1" applyProtection="1">
      <alignment vertical="top"/>
    </xf>
    <xf numFmtId="186" fontId="16" fillId="3" borderId="14" xfId="2" applyNumberFormat="1" applyFont="1" applyFill="1" applyBorder="1" applyAlignment="1" applyProtection="1">
      <alignment vertical="top"/>
    </xf>
    <xf numFmtId="186" fontId="16" fillId="3" borderId="22" xfId="2" applyNumberFormat="1" applyFont="1" applyFill="1" applyBorder="1" applyAlignment="1" applyProtection="1">
      <alignment vertical="top"/>
    </xf>
    <xf numFmtId="186" fontId="17" fillId="3" borderId="28" xfId="2" applyNumberFormat="1" applyFont="1" applyFill="1" applyBorder="1" applyAlignment="1" applyProtection="1">
      <alignment vertical="top"/>
    </xf>
    <xf numFmtId="0" fontId="4" fillId="3" borderId="20" xfId="0" applyFont="1" applyFill="1" applyBorder="1" applyAlignment="1">
      <alignment horizontal="right" vertical="top" wrapText="1"/>
    </xf>
    <xf numFmtId="0" fontId="4" fillId="3" borderId="21" xfId="0" applyFont="1" applyFill="1" applyBorder="1" applyAlignment="1">
      <alignment horizontal="right" vertical="top" wrapText="1"/>
    </xf>
    <xf numFmtId="0" fontId="4" fillId="3" borderId="22" xfId="0" applyFont="1" applyFill="1" applyBorder="1" applyAlignment="1">
      <alignment horizontal="right" vertical="top" wrapText="1"/>
    </xf>
    <xf numFmtId="0" fontId="24" fillId="4" borderId="34" xfId="0" applyFont="1" applyFill="1" applyBorder="1" applyAlignment="1">
      <alignment horizontal="right" vertical="top" wrapText="1"/>
    </xf>
    <xf numFmtId="0" fontId="24" fillId="4" borderId="32" xfId="0" applyFont="1" applyFill="1" applyBorder="1" applyAlignment="1">
      <alignment horizontal="right" vertical="top" wrapText="1"/>
    </xf>
    <xf numFmtId="0" fontId="24" fillId="4" borderId="17" xfId="0" applyFont="1" applyFill="1" applyBorder="1" applyAlignment="1">
      <alignment horizontal="right" vertical="top" wrapText="1"/>
    </xf>
    <xf numFmtId="0" fontId="6" fillId="0" borderId="0" xfId="0" applyFont="1" applyAlignment="1">
      <alignment horizontal="center"/>
    </xf>
    <xf numFmtId="0" fontId="21" fillId="0" borderId="31" xfId="0" applyFont="1" applyFill="1" applyBorder="1" applyAlignment="1">
      <alignment horizontal="center" vertical="top" wrapText="1"/>
    </xf>
    <xf numFmtId="0" fontId="21" fillId="0" borderId="32" xfId="0" applyFont="1" applyFill="1" applyBorder="1" applyAlignment="1">
      <alignment horizontal="center" vertical="top" wrapText="1"/>
    </xf>
    <xf numFmtId="0" fontId="21" fillId="0" borderId="33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6" fillId="5" borderId="0" xfId="0" applyFont="1" applyFill="1" applyAlignment="1">
      <alignment horizontal="center"/>
    </xf>
    <xf numFmtId="0" fontId="21" fillId="5" borderId="32" xfId="0" applyFont="1" applyFill="1" applyBorder="1" applyAlignment="1">
      <alignment horizontal="center" vertical="top" wrapText="1"/>
    </xf>
    <xf numFmtId="0" fontId="21" fillId="0" borderId="35" xfId="0" applyFont="1" applyFill="1" applyBorder="1" applyAlignment="1">
      <alignment horizontal="center" vertical="top" wrapText="1" readingOrder="1"/>
    </xf>
    <xf numFmtId="0" fontId="21" fillId="0" borderId="36" xfId="0" applyFont="1" applyFill="1" applyBorder="1" applyAlignment="1">
      <alignment horizontal="center" vertical="top" wrapText="1" readingOrder="1"/>
    </xf>
    <xf numFmtId="0" fontId="21" fillId="0" borderId="37" xfId="0" applyFont="1" applyFill="1" applyBorder="1" applyAlignment="1">
      <alignment horizontal="center" vertical="top" wrapText="1" readingOrder="1"/>
    </xf>
  </cellXfs>
  <cellStyles count="17">
    <cellStyle name="Comma" xfId="1" builtinId="3"/>
    <cellStyle name="Currency" xfId="2" builtinId="4"/>
    <cellStyle name="Currency [0] _laroux" xfId="3"/>
    <cellStyle name="Dezimal_ethlp072" xfId="4"/>
    <cellStyle name="Header" xfId="5"/>
    <cellStyle name="Milliers [0]_pldt" xfId="6"/>
    <cellStyle name="Milliers_pldt" xfId="7"/>
    <cellStyle name="Monיtaire [0]_pldt" xfId="8"/>
    <cellStyle name="Monיtaire_pldt" xfId="9"/>
    <cellStyle name="MS_English" xfId="10"/>
    <cellStyle name="Normal" xfId="0" builtinId="0"/>
    <cellStyle name="Normal - Style1" xfId="11"/>
    <cellStyle name="Percent" xfId="12" builtinId="5"/>
    <cellStyle name="Prices" xfId="13"/>
    <cellStyle name="Standard_ethlp072" xfId="14"/>
    <cellStyle name="Titles" xfId="15"/>
    <cellStyle name="W?hrung_ethlp07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33" zoomScaleNormal="212" zoomScaleSheetLayoutView="4" workbookViewId="0"/>
  </sheetViews>
  <sheetFormatPr defaultRowHeight="12.75"/>
  <sheetData/>
  <phoneticPr fontId="1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/>
  <sheetData/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/>
  <sheetData/>
  <phoneticPr fontId="1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/>
  <sheetData/>
  <phoneticPr fontId="1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4933" zoomScaleNormal="5" zoomScaleSheetLayoutView="4" workbookViewId="0"/>
  </sheetViews>
  <sheetFormatPr defaultRowHeight="12.75"/>
  <sheetData/>
  <phoneticPr fontId="1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11">
    <outlinePr summaryBelow="0"/>
  </sheetPr>
  <dimension ref="A1:I162"/>
  <sheetViews>
    <sheetView rightToLeft="1" zoomScaleNormal="100" zoomScaleSheetLayoutView="75" workbookViewId="0">
      <selection activeCell="D9" sqref="D9"/>
    </sheetView>
  </sheetViews>
  <sheetFormatPr defaultRowHeight="12.75"/>
  <cols>
    <col min="1" max="1" width="5.7109375" customWidth="1"/>
    <col min="2" max="2" width="40" style="3" customWidth="1"/>
    <col min="3" max="3" width="14.140625" style="3" customWidth="1"/>
    <col min="4" max="4" width="15.42578125" style="3" customWidth="1"/>
    <col min="5" max="5" width="9" style="7" customWidth="1"/>
    <col min="6" max="6" width="8.42578125" style="55" bestFit="1" customWidth="1"/>
    <col min="7" max="7" width="9.85546875" style="57" bestFit="1" customWidth="1"/>
    <col min="8" max="8" width="11.7109375" style="65" customWidth="1"/>
    <col min="9" max="9" width="20" customWidth="1"/>
  </cols>
  <sheetData>
    <row r="1" spans="1:9" ht="20.25">
      <c r="A1" s="112" t="s">
        <v>35</v>
      </c>
      <c r="B1" s="112"/>
      <c r="C1" s="112"/>
      <c r="D1" s="112"/>
      <c r="E1" s="112"/>
      <c r="F1" s="112"/>
      <c r="G1" s="112"/>
      <c r="H1" s="112"/>
      <c r="I1" s="112"/>
    </row>
    <row r="2" spans="1:9" ht="15.75">
      <c r="A2" s="108"/>
      <c r="B2" s="108"/>
      <c r="C2" s="108"/>
      <c r="D2" s="108"/>
      <c r="E2" s="108"/>
      <c r="F2" s="108"/>
      <c r="G2" s="108"/>
      <c r="H2" s="108"/>
      <c r="I2" s="108"/>
    </row>
    <row r="3" spans="1:9" ht="15.75">
      <c r="A3" s="113" t="s">
        <v>113</v>
      </c>
      <c r="B3" s="113"/>
      <c r="C3" s="113"/>
      <c r="D3" s="113"/>
      <c r="E3" s="21"/>
      <c r="F3" s="46"/>
      <c r="G3" s="56"/>
      <c r="H3" s="46"/>
      <c r="I3" s="21"/>
    </row>
    <row r="4" spans="1:9" ht="15.75">
      <c r="A4" s="78"/>
      <c r="B4" s="78" t="s">
        <v>112</v>
      </c>
      <c r="C4" s="78"/>
      <c r="D4" s="78"/>
      <c r="E4" s="21"/>
      <c r="F4" s="46"/>
      <c r="G4" s="56"/>
      <c r="H4" s="46"/>
      <c r="I4" s="21"/>
    </row>
    <row r="5" spans="1:9" ht="13.5" thickBot="1">
      <c r="A5" s="1"/>
      <c r="B5" s="2"/>
      <c r="C5" s="2"/>
      <c r="D5" s="2"/>
      <c r="E5" s="6"/>
      <c r="F5" s="47"/>
    </row>
    <row r="6" spans="1:9" ht="19.5" thickTop="1" thickBot="1">
      <c r="A6" s="109" t="s">
        <v>9</v>
      </c>
      <c r="B6" s="110"/>
      <c r="C6" s="110"/>
      <c r="D6" s="110"/>
      <c r="E6" s="110"/>
      <c r="F6" s="110"/>
      <c r="G6" s="110"/>
      <c r="H6" s="110"/>
      <c r="I6" s="111"/>
    </row>
    <row r="7" spans="1:9" ht="27" thickTop="1" thickBot="1">
      <c r="A7" s="28" t="s">
        <v>4</v>
      </c>
      <c r="B7" s="29" t="s">
        <v>0</v>
      </c>
      <c r="C7" s="29" t="s">
        <v>6</v>
      </c>
      <c r="D7" s="30" t="s">
        <v>1</v>
      </c>
      <c r="E7" s="32" t="s">
        <v>2</v>
      </c>
      <c r="F7" s="48" t="s">
        <v>7</v>
      </c>
      <c r="G7" s="58" t="s">
        <v>75</v>
      </c>
      <c r="H7" s="66" t="s">
        <v>5</v>
      </c>
      <c r="I7" s="31" t="s">
        <v>3</v>
      </c>
    </row>
    <row r="8" spans="1:9" s="4" customFormat="1">
      <c r="A8" s="9">
        <v>1</v>
      </c>
      <c r="B8" s="102" t="s">
        <v>76</v>
      </c>
      <c r="C8" s="103"/>
      <c r="D8" s="104"/>
      <c r="E8" s="5">
        <v>1800</v>
      </c>
      <c r="F8" s="49">
        <f>SUMPRODUCT(F9:F12,E9:E12)</f>
        <v>0</v>
      </c>
      <c r="G8" s="59">
        <v>480</v>
      </c>
      <c r="H8" s="67">
        <f>+F8*E8</f>
        <v>0</v>
      </c>
      <c r="I8" s="8"/>
    </row>
    <row r="9" spans="1:9" s="15" customFormat="1">
      <c r="A9" s="10">
        <f>A8+0.01</f>
        <v>1.01</v>
      </c>
      <c r="B9" s="11"/>
      <c r="C9" s="11"/>
      <c r="D9" s="12"/>
      <c r="E9" s="13">
        <v>1</v>
      </c>
      <c r="F9" s="50"/>
      <c r="G9" s="74"/>
      <c r="H9" s="68"/>
      <c r="I9" s="14"/>
    </row>
    <row r="10" spans="1:9" s="15" customFormat="1">
      <c r="A10" s="10">
        <f>A9+0.01</f>
        <v>1.02</v>
      </c>
      <c r="B10" s="16"/>
      <c r="C10" s="16"/>
      <c r="D10" s="17"/>
      <c r="E10" s="13"/>
      <c r="F10" s="50"/>
      <c r="G10" s="74"/>
      <c r="H10" s="68"/>
      <c r="I10" s="18"/>
    </row>
    <row r="11" spans="1:9" s="15" customFormat="1">
      <c r="A11" s="10">
        <f>A10+0.01</f>
        <v>1.03</v>
      </c>
      <c r="B11" s="16"/>
      <c r="C11" s="16"/>
      <c r="D11" s="17"/>
      <c r="E11" s="13"/>
      <c r="F11" s="50"/>
      <c r="G11" s="74"/>
      <c r="H11" s="68"/>
      <c r="I11" s="18"/>
    </row>
    <row r="12" spans="1:9" s="15" customFormat="1" ht="13.5" thickBot="1">
      <c r="A12" s="10">
        <f>A11+0.01</f>
        <v>1.04</v>
      </c>
      <c r="B12" s="16"/>
      <c r="C12" s="16"/>
      <c r="D12" s="17"/>
      <c r="E12" s="13"/>
      <c r="F12" s="50"/>
      <c r="G12" s="74"/>
      <c r="H12" s="68"/>
      <c r="I12" s="18"/>
    </row>
    <row r="13" spans="1:9" s="4" customFormat="1">
      <c r="A13" s="9">
        <f>INT(A12+1)</f>
        <v>2</v>
      </c>
      <c r="B13" s="102" t="s">
        <v>54</v>
      </c>
      <c r="C13" s="103"/>
      <c r="D13" s="104"/>
      <c r="E13" s="5">
        <v>300</v>
      </c>
      <c r="F13" s="49">
        <f>SUMPRODUCT(F14:F17,E14:E17)</f>
        <v>0</v>
      </c>
      <c r="G13" s="75">
        <v>60</v>
      </c>
      <c r="H13" s="67">
        <f>+F13*E13</f>
        <v>0</v>
      </c>
      <c r="I13" s="8"/>
    </row>
    <row r="14" spans="1:9" s="15" customFormat="1">
      <c r="A14" s="10">
        <f>A13+0.01</f>
        <v>2.0099999999999998</v>
      </c>
      <c r="B14" s="16"/>
      <c r="C14" s="16"/>
      <c r="D14" s="17"/>
      <c r="E14" s="19"/>
      <c r="F14" s="51"/>
      <c r="G14" s="76"/>
      <c r="H14" s="69"/>
      <c r="I14" s="20"/>
    </row>
    <row r="15" spans="1:9" s="15" customFormat="1">
      <c r="A15" s="10">
        <f>A14+0.01</f>
        <v>2.0199999999999996</v>
      </c>
      <c r="B15" s="16"/>
      <c r="C15" s="16"/>
      <c r="D15" s="17"/>
      <c r="E15" s="19"/>
      <c r="F15" s="51"/>
      <c r="G15" s="76"/>
      <c r="H15" s="69"/>
      <c r="I15" s="20"/>
    </row>
    <row r="16" spans="1:9" s="15" customFormat="1">
      <c r="A16" s="10">
        <f>A15+0.01</f>
        <v>2.0299999999999994</v>
      </c>
      <c r="B16" s="16"/>
      <c r="C16" s="16"/>
      <c r="D16" s="17"/>
      <c r="E16" s="19"/>
      <c r="F16" s="51"/>
      <c r="G16" s="76"/>
      <c r="H16" s="69"/>
      <c r="I16" s="20"/>
    </row>
    <row r="17" spans="1:9" s="15" customFormat="1" ht="13.5" thickBot="1">
      <c r="A17" s="10">
        <f>A16+0.01</f>
        <v>2.0399999999999991</v>
      </c>
      <c r="B17" s="16"/>
      <c r="C17" s="16"/>
      <c r="D17" s="17"/>
      <c r="E17" s="19"/>
      <c r="F17" s="51"/>
      <c r="G17" s="76"/>
      <c r="H17" s="69"/>
      <c r="I17" s="20"/>
    </row>
    <row r="18" spans="1:9" s="4" customFormat="1">
      <c r="A18" s="9">
        <f>INT(A17+1)</f>
        <v>3</v>
      </c>
      <c r="B18" s="102" t="s">
        <v>55</v>
      </c>
      <c r="C18" s="103"/>
      <c r="D18" s="104"/>
      <c r="E18" s="5">
        <v>1000</v>
      </c>
      <c r="F18" s="49">
        <f>SUMPRODUCT(F19:F22,E19:E22)</f>
        <v>0</v>
      </c>
      <c r="G18" s="75">
        <v>30</v>
      </c>
      <c r="H18" s="67">
        <f>+F18*E18</f>
        <v>0</v>
      </c>
      <c r="I18" s="22" t="s">
        <v>8</v>
      </c>
    </row>
    <row r="19" spans="1:9" s="15" customFormat="1">
      <c r="A19" s="10">
        <f>A18+0.01</f>
        <v>3.01</v>
      </c>
      <c r="B19" s="16"/>
      <c r="C19" s="16"/>
      <c r="D19" s="17"/>
      <c r="E19" s="19"/>
      <c r="F19" s="51"/>
      <c r="G19" s="76"/>
      <c r="H19" s="69"/>
      <c r="I19" s="20"/>
    </row>
    <row r="20" spans="1:9" s="15" customFormat="1">
      <c r="A20" s="10">
        <f>A19+0.01</f>
        <v>3.0199999999999996</v>
      </c>
      <c r="B20" s="16"/>
      <c r="C20" s="16"/>
      <c r="D20" s="17"/>
      <c r="E20" s="19"/>
      <c r="F20" s="51"/>
      <c r="G20" s="76"/>
      <c r="H20" s="69"/>
      <c r="I20" s="20"/>
    </row>
    <row r="21" spans="1:9" s="15" customFormat="1">
      <c r="A21" s="10">
        <f>A20+0.01</f>
        <v>3.0299999999999994</v>
      </c>
      <c r="B21" s="16"/>
      <c r="C21" s="16"/>
      <c r="D21" s="17"/>
      <c r="E21" s="19"/>
      <c r="F21" s="51"/>
      <c r="G21" s="76"/>
      <c r="H21" s="69"/>
      <c r="I21" s="20"/>
    </row>
    <row r="22" spans="1:9" s="15" customFormat="1" ht="13.5" thickBot="1">
      <c r="A22" s="10">
        <f>A21+0.01</f>
        <v>3.0399999999999991</v>
      </c>
      <c r="B22" s="16"/>
      <c r="C22" s="16"/>
      <c r="D22" s="17"/>
      <c r="E22" s="19"/>
      <c r="F22" s="51"/>
      <c r="G22" s="76"/>
      <c r="H22" s="69"/>
      <c r="I22" s="20"/>
    </row>
    <row r="23" spans="1:9" s="4" customFormat="1">
      <c r="A23" s="9">
        <f>INT(A17+1)</f>
        <v>3</v>
      </c>
      <c r="B23" s="102" t="s">
        <v>56</v>
      </c>
      <c r="C23" s="103"/>
      <c r="D23" s="104"/>
      <c r="E23" s="5">
        <v>200</v>
      </c>
      <c r="F23" s="49">
        <f>SUMPRODUCT(F24:F27,E24:E27)</f>
        <v>0</v>
      </c>
      <c r="G23" s="75">
        <v>12</v>
      </c>
      <c r="H23" s="67">
        <f>+F23*E23</f>
        <v>0</v>
      </c>
      <c r="I23" s="22" t="s">
        <v>8</v>
      </c>
    </row>
    <row r="24" spans="1:9" s="15" customFormat="1">
      <c r="A24" s="10">
        <f>A23+0.01</f>
        <v>3.01</v>
      </c>
      <c r="B24" s="16"/>
      <c r="C24" s="16"/>
      <c r="D24" s="17"/>
      <c r="E24" s="19"/>
      <c r="F24" s="51"/>
      <c r="G24" s="76"/>
      <c r="H24" s="69"/>
      <c r="I24" s="20"/>
    </row>
    <row r="25" spans="1:9" s="15" customFormat="1">
      <c r="A25" s="10">
        <f>A24+0.01</f>
        <v>3.0199999999999996</v>
      </c>
      <c r="B25" s="16"/>
      <c r="C25" s="16"/>
      <c r="D25" s="17"/>
      <c r="E25" s="19"/>
      <c r="F25" s="51"/>
      <c r="G25" s="76"/>
      <c r="H25" s="69"/>
      <c r="I25" s="20"/>
    </row>
    <row r="26" spans="1:9" s="15" customFormat="1">
      <c r="A26" s="10">
        <f>A25+0.01</f>
        <v>3.0299999999999994</v>
      </c>
      <c r="B26" s="16"/>
      <c r="C26" s="16"/>
      <c r="D26" s="17"/>
      <c r="E26" s="19"/>
      <c r="F26" s="51"/>
      <c r="G26" s="76"/>
      <c r="H26" s="69"/>
      <c r="I26" s="20"/>
    </row>
    <row r="27" spans="1:9" s="15" customFormat="1" ht="13.5" thickBot="1">
      <c r="A27" s="10">
        <f>A26+0.01</f>
        <v>3.0399999999999991</v>
      </c>
      <c r="B27" s="16"/>
      <c r="C27" s="16"/>
      <c r="D27" s="17"/>
      <c r="E27" s="19"/>
      <c r="F27" s="51"/>
      <c r="G27" s="76"/>
      <c r="H27" s="69"/>
      <c r="I27" s="20"/>
    </row>
    <row r="28" spans="1:9" s="4" customFormat="1">
      <c r="A28" s="9">
        <f>INT(A22+1)</f>
        <v>4</v>
      </c>
      <c r="B28" s="102" t="s">
        <v>79</v>
      </c>
      <c r="C28" s="103"/>
      <c r="D28" s="104"/>
      <c r="E28" s="5">
        <v>200</v>
      </c>
      <c r="F28" s="49">
        <f>SUMPRODUCT(F29:F32,E29:E32)</f>
        <v>0</v>
      </c>
      <c r="G28" s="75">
        <v>400</v>
      </c>
      <c r="H28" s="67">
        <f>+F28*E28</f>
        <v>0</v>
      </c>
      <c r="I28" s="22" t="s">
        <v>8</v>
      </c>
    </row>
    <row r="29" spans="1:9" s="15" customFormat="1">
      <c r="A29" s="10">
        <f>A28+0.01</f>
        <v>4.01</v>
      </c>
      <c r="B29" s="16"/>
      <c r="C29" s="16"/>
      <c r="D29" s="17"/>
      <c r="E29" s="19"/>
      <c r="F29" s="51"/>
      <c r="G29" s="76"/>
      <c r="H29" s="69"/>
      <c r="I29" s="20"/>
    </row>
    <row r="30" spans="1:9" s="15" customFormat="1">
      <c r="A30" s="10">
        <f>A29+0.01</f>
        <v>4.0199999999999996</v>
      </c>
      <c r="B30" s="16"/>
      <c r="C30" s="16"/>
      <c r="D30" s="17"/>
      <c r="E30" s="19"/>
      <c r="F30" s="51"/>
      <c r="G30" s="76"/>
      <c r="H30" s="69"/>
      <c r="I30" s="20"/>
    </row>
    <row r="31" spans="1:9" s="15" customFormat="1">
      <c r="A31" s="10">
        <f>A30+0.01</f>
        <v>4.0299999999999994</v>
      </c>
      <c r="B31" s="16"/>
      <c r="C31" s="16"/>
      <c r="D31" s="17"/>
      <c r="E31" s="19"/>
      <c r="F31" s="51"/>
      <c r="G31" s="76"/>
      <c r="H31" s="69"/>
      <c r="I31" s="20"/>
    </row>
    <row r="32" spans="1:9" s="15" customFormat="1" ht="13.5" thickBot="1">
      <c r="A32" s="10">
        <f>A31+0.01</f>
        <v>4.0399999999999991</v>
      </c>
      <c r="B32" s="16"/>
      <c r="C32" s="16"/>
      <c r="D32" s="17"/>
      <c r="E32" s="19"/>
      <c r="F32" s="51"/>
      <c r="G32" s="76"/>
      <c r="H32" s="69"/>
      <c r="I32" s="20"/>
    </row>
    <row r="33" spans="1:9" s="4" customFormat="1">
      <c r="A33" s="9">
        <f>INT(A32+1)</f>
        <v>5</v>
      </c>
      <c r="B33" s="102" t="s">
        <v>57</v>
      </c>
      <c r="C33" s="103"/>
      <c r="D33" s="104"/>
      <c r="E33" s="5">
        <v>400</v>
      </c>
      <c r="F33" s="49">
        <f>SUMPRODUCT(F34:F37,E34:E37)</f>
        <v>0</v>
      </c>
      <c r="G33" s="75">
        <v>8</v>
      </c>
      <c r="H33" s="67">
        <f>+F33*E33</f>
        <v>0</v>
      </c>
      <c r="I33" s="22" t="s">
        <v>8</v>
      </c>
    </row>
    <row r="34" spans="1:9" s="15" customFormat="1">
      <c r="A34" s="10">
        <f>A33+0.01</f>
        <v>5.01</v>
      </c>
      <c r="B34" s="11"/>
      <c r="C34" s="11"/>
      <c r="D34" s="12"/>
      <c r="E34" s="13"/>
      <c r="F34" s="50"/>
      <c r="G34" s="74"/>
      <c r="H34" s="70"/>
      <c r="I34" s="14"/>
    </row>
    <row r="35" spans="1:9" s="15" customFormat="1">
      <c r="A35" s="10">
        <f>A34+0.01</f>
        <v>5.0199999999999996</v>
      </c>
      <c r="B35" s="16"/>
      <c r="C35" s="16"/>
      <c r="D35" s="17"/>
      <c r="E35" s="13"/>
      <c r="F35" s="50"/>
      <c r="G35" s="74"/>
      <c r="H35" s="70"/>
      <c r="I35" s="18"/>
    </row>
    <row r="36" spans="1:9" s="15" customFormat="1">
      <c r="A36" s="10">
        <f>A35+0.01</f>
        <v>5.0299999999999994</v>
      </c>
      <c r="B36" s="16"/>
      <c r="C36" s="16"/>
      <c r="D36" s="17"/>
      <c r="E36" s="13"/>
      <c r="F36" s="50"/>
      <c r="G36" s="74"/>
      <c r="H36" s="70"/>
      <c r="I36" s="18"/>
    </row>
    <row r="37" spans="1:9" s="15" customFormat="1" ht="13.5" thickBot="1">
      <c r="A37" s="10">
        <f>A36+0.01</f>
        <v>5.0399999999999991</v>
      </c>
      <c r="B37" s="16"/>
      <c r="C37" s="16"/>
      <c r="D37" s="17"/>
      <c r="E37" s="13"/>
      <c r="F37" s="50"/>
      <c r="G37" s="74"/>
      <c r="H37" s="70"/>
      <c r="I37" s="18"/>
    </row>
    <row r="38" spans="1:9" s="4" customFormat="1" ht="25.5" customHeight="1">
      <c r="A38" s="9">
        <f>INT(A37+1)</f>
        <v>6</v>
      </c>
      <c r="B38" s="102" t="s">
        <v>60</v>
      </c>
      <c r="C38" s="103"/>
      <c r="D38" s="104"/>
      <c r="E38" s="5">
        <v>200</v>
      </c>
      <c r="F38" s="49">
        <f>SUMPRODUCT(F39:F42,E39:E42)</f>
        <v>0</v>
      </c>
      <c r="G38" s="75">
        <v>600</v>
      </c>
      <c r="H38" s="67">
        <f>+F38*E38</f>
        <v>0</v>
      </c>
      <c r="I38" s="8"/>
    </row>
    <row r="39" spans="1:9" s="15" customFormat="1">
      <c r="A39" s="10">
        <f>A38+0.01</f>
        <v>6.01</v>
      </c>
      <c r="B39" s="16"/>
      <c r="C39" s="16"/>
      <c r="D39" s="17"/>
      <c r="E39" s="19"/>
      <c r="F39" s="51"/>
      <c r="G39" s="76"/>
      <c r="H39" s="69"/>
      <c r="I39" s="20"/>
    </row>
    <row r="40" spans="1:9" s="15" customFormat="1">
      <c r="A40" s="10">
        <f>A39+0.01</f>
        <v>6.02</v>
      </c>
      <c r="B40" s="16"/>
      <c r="C40" s="16"/>
      <c r="D40" s="17"/>
      <c r="E40" s="19"/>
      <c r="F40" s="51"/>
      <c r="G40" s="76"/>
      <c r="H40" s="69"/>
      <c r="I40" s="20"/>
    </row>
    <row r="41" spans="1:9" s="15" customFormat="1">
      <c r="A41" s="10">
        <f>A40+0.01</f>
        <v>6.0299999999999994</v>
      </c>
      <c r="B41" s="16"/>
      <c r="C41" s="16"/>
      <c r="D41" s="17"/>
      <c r="E41" s="19"/>
      <c r="F41" s="51"/>
      <c r="G41" s="76"/>
      <c r="H41" s="69"/>
      <c r="I41" s="20"/>
    </row>
    <row r="42" spans="1:9" s="15" customFormat="1" ht="13.5" thickBot="1">
      <c r="A42" s="10">
        <f>A41+0.01</f>
        <v>6.0399999999999991</v>
      </c>
      <c r="B42" s="16"/>
      <c r="C42" s="16"/>
      <c r="D42" s="17"/>
      <c r="E42" s="19"/>
      <c r="F42" s="51"/>
      <c r="G42" s="76"/>
      <c r="H42" s="69"/>
      <c r="I42" s="20"/>
    </row>
    <row r="43" spans="1:9" s="4" customFormat="1" ht="25.5" customHeight="1">
      <c r="A43" s="9">
        <f>INT(A42+1)</f>
        <v>7</v>
      </c>
      <c r="B43" s="102" t="s">
        <v>61</v>
      </c>
      <c r="C43" s="103"/>
      <c r="D43" s="104"/>
      <c r="E43" s="5">
        <v>50</v>
      </c>
      <c r="F43" s="49">
        <f>SUMPRODUCT(F44:F47,E44:E47)</f>
        <v>0</v>
      </c>
      <c r="G43" s="75">
        <v>60</v>
      </c>
      <c r="H43" s="67">
        <f>+F43*E43</f>
        <v>0</v>
      </c>
      <c r="I43" s="8"/>
    </row>
    <row r="44" spans="1:9" s="15" customFormat="1">
      <c r="A44" s="10">
        <f>A43+0.01</f>
        <v>7.01</v>
      </c>
      <c r="B44" s="16"/>
      <c r="C44" s="16"/>
      <c r="D44" s="17"/>
      <c r="E44" s="19"/>
      <c r="F44" s="51"/>
      <c r="G44" s="76"/>
      <c r="H44" s="69"/>
      <c r="I44" s="20"/>
    </row>
    <row r="45" spans="1:9" s="15" customFormat="1">
      <c r="A45" s="10">
        <f>A44+0.01</f>
        <v>7.02</v>
      </c>
      <c r="B45" s="16"/>
      <c r="C45" s="16"/>
      <c r="D45" s="17"/>
      <c r="E45" s="19"/>
      <c r="F45" s="51"/>
      <c r="G45" s="76"/>
      <c r="H45" s="69"/>
      <c r="I45" s="20"/>
    </row>
    <row r="46" spans="1:9" s="15" customFormat="1">
      <c r="A46" s="10">
        <f>A45+0.01</f>
        <v>7.0299999999999994</v>
      </c>
      <c r="B46" s="16"/>
      <c r="C46" s="16"/>
      <c r="D46" s="17"/>
      <c r="E46" s="19"/>
      <c r="F46" s="51"/>
      <c r="G46" s="76"/>
      <c r="H46" s="69"/>
      <c r="I46" s="20"/>
    </row>
    <row r="47" spans="1:9" s="15" customFormat="1" ht="13.5" thickBot="1">
      <c r="A47" s="10">
        <f>A46+0.01</f>
        <v>7.0399999999999991</v>
      </c>
      <c r="B47" s="16"/>
      <c r="C47" s="16"/>
      <c r="D47" s="17"/>
      <c r="E47" s="19"/>
      <c r="F47" s="51"/>
      <c r="G47" s="76"/>
      <c r="H47" s="69"/>
      <c r="I47" s="20"/>
    </row>
    <row r="48" spans="1:9" s="4" customFormat="1" ht="25.5" customHeight="1">
      <c r="A48" s="9">
        <f>INT(A47+1)</f>
        <v>8</v>
      </c>
      <c r="B48" s="102" t="s">
        <v>62</v>
      </c>
      <c r="C48" s="103"/>
      <c r="D48" s="104"/>
      <c r="E48" s="5">
        <v>50</v>
      </c>
      <c r="F48" s="49">
        <f>SUMPRODUCT(F49:F52,E49:E52)</f>
        <v>0</v>
      </c>
      <c r="G48" s="75">
        <v>150</v>
      </c>
      <c r="H48" s="67">
        <f>+F48*E48</f>
        <v>0</v>
      </c>
      <c r="I48" s="8"/>
    </row>
    <row r="49" spans="1:9" s="15" customFormat="1">
      <c r="A49" s="10">
        <f>A48+0.01</f>
        <v>8.01</v>
      </c>
      <c r="B49" s="16"/>
      <c r="C49" s="16"/>
      <c r="D49" s="17"/>
      <c r="E49" s="19"/>
      <c r="F49" s="51"/>
      <c r="G49" s="76"/>
      <c r="H49" s="69"/>
      <c r="I49" s="20"/>
    </row>
    <row r="50" spans="1:9" s="15" customFormat="1">
      <c r="A50" s="10">
        <f>A49+0.01</f>
        <v>8.02</v>
      </c>
      <c r="B50" s="16"/>
      <c r="C50" s="16"/>
      <c r="D50" s="17"/>
      <c r="E50" s="19"/>
      <c r="F50" s="51"/>
      <c r="G50" s="76"/>
      <c r="H50" s="69"/>
      <c r="I50" s="20"/>
    </row>
    <row r="51" spans="1:9" s="15" customFormat="1">
      <c r="A51" s="10">
        <f>A50+0.01</f>
        <v>8.0299999999999994</v>
      </c>
      <c r="B51" s="16"/>
      <c r="C51" s="16"/>
      <c r="D51" s="17"/>
      <c r="E51" s="19"/>
      <c r="F51" s="51"/>
      <c r="G51" s="76"/>
      <c r="H51" s="69"/>
      <c r="I51" s="20"/>
    </row>
    <row r="52" spans="1:9" s="15" customFormat="1">
      <c r="A52" s="23">
        <f>A51+0.01</f>
        <v>8.0399999999999991</v>
      </c>
      <c r="B52" s="16"/>
      <c r="C52" s="16"/>
      <c r="D52" s="17"/>
      <c r="E52" s="19"/>
      <c r="F52" s="51"/>
      <c r="G52" s="76"/>
      <c r="H52" s="69"/>
      <c r="I52" s="20"/>
    </row>
    <row r="53" spans="1:9" s="4" customFormat="1" ht="13.5" thickBot="1">
      <c r="A53" s="24">
        <f>INT(A52+1)</f>
        <v>9</v>
      </c>
      <c r="B53" s="25" t="s">
        <v>104</v>
      </c>
      <c r="C53" s="25"/>
      <c r="D53" s="25"/>
      <c r="E53" s="26"/>
      <c r="F53" s="52"/>
      <c r="G53" s="60"/>
      <c r="H53" s="71">
        <f>SUM(H8:H52)</f>
        <v>0</v>
      </c>
      <c r="I53" s="27"/>
    </row>
    <row r="54" spans="1:9" ht="17.25" thickTop="1" thickBot="1">
      <c r="A54" s="108"/>
      <c r="B54" s="108"/>
      <c r="C54" s="108"/>
      <c r="D54" s="108"/>
      <c r="E54" s="108"/>
      <c r="F54" s="108"/>
      <c r="G54" s="108"/>
      <c r="H54" s="108"/>
      <c r="I54" s="108"/>
    </row>
    <row r="55" spans="1:9" ht="18.75" customHeight="1" thickTop="1" thickBot="1">
      <c r="A55" s="109" t="s">
        <v>10</v>
      </c>
      <c r="B55" s="110"/>
      <c r="C55" s="110"/>
      <c r="D55" s="110"/>
      <c r="E55" s="110"/>
      <c r="F55" s="110"/>
      <c r="G55" s="110"/>
      <c r="H55" s="110"/>
      <c r="I55" s="111"/>
    </row>
    <row r="56" spans="1:9" ht="27" thickTop="1" thickBot="1">
      <c r="A56" s="28" t="s">
        <v>4</v>
      </c>
      <c r="B56" s="29" t="s">
        <v>0</v>
      </c>
      <c r="C56" s="29" t="s">
        <v>6</v>
      </c>
      <c r="D56" s="30" t="s">
        <v>1</v>
      </c>
      <c r="E56" s="32" t="s">
        <v>2</v>
      </c>
      <c r="F56" s="48" t="s">
        <v>7</v>
      </c>
      <c r="G56" s="58" t="s">
        <v>75</v>
      </c>
      <c r="H56" s="66" t="s">
        <v>5</v>
      </c>
      <c r="I56" s="31" t="s">
        <v>3</v>
      </c>
    </row>
    <row r="57" spans="1:9" s="4" customFormat="1" ht="38.25" customHeight="1">
      <c r="A57" s="9">
        <f>1</f>
        <v>1</v>
      </c>
      <c r="B57" s="102" t="s">
        <v>58</v>
      </c>
      <c r="C57" s="103"/>
      <c r="D57" s="104"/>
      <c r="E57" s="5">
        <v>400</v>
      </c>
      <c r="F57" s="49">
        <f>SUMPRODUCT(F58:F61,E58:E61)</f>
        <v>0</v>
      </c>
      <c r="G57" s="75">
        <v>350</v>
      </c>
      <c r="H57" s="67">
        <f>+F57*E57</f>
        <v>0</v>
      </c>
      <c r="I57" s="8"/>
    </row>
    <row r="58" spans="1:9" s="15" customFormat="1">
      <c r="A58" s="10">
        <f>A57+0.01</f>
        <v>1.01</v>
      </c>
      <c r="B58" s="16"/>
      <c r="C58" s="16"/>
      <c r="D58" s="17"/>
      <c r="E58" s="19"/>
      <c r="F58" s="51"/>
      <c r="G58" s="76"/>
      <c r="H58" s="69"/>
      <c r="I58" s="20"/>
    </row>
    <row r="59" spans="1:9" s="15" customFormat="1">
      <c r="A59" s="10">
        <f>A58+0.01</f>
        <v>1.02</v>
      </c>
      <c r="B59" s="16"/>
      <c r="C59" s="16"/>
      <c r="D59" s="17"/>
      <c r="E59" s="19"/>
      <c r="F59" s="51"/>
      <c r="G59" s="76"/>
      <c r="H59" s="69"/>
      <c r="I59" s="20"/>
    </row>
    <row r="60" spans="1:9" s="15" customFormat="1">
      <c r="A60" s="10">
        <f>A59+0.01</f>
        <v>1.03</v>
      </c>
      <c r="B60" s="16"/>
      <c r="C60" s="16"/>
      <c r="D60" s="17"/>
      <c r="E60" s="19"/>
      <c r="F60" s="51"/>
      <c r="G60" s="76"/>
      <c r="H60" s="69"/>
      <c r="I60" s="20"/>
    </row>
    <row r="61" spans="1:9" s="15" customFormat="1" ht="13.5" thickBot="1">
      <c r="A61" s="10">
        <f>A60+0.01</f>
        <v>1.04</v>
      </c>
      <c r="B61" s="16"/>
      <c r="C61" s="16"/>
      <c r="D61" s="17"/>
      <c r="E61" s="19"/>
      <c r="F61" s="51"/>
      <c r="G61" s="76"/>
      <c r="H61" s="69"/>
      <c r="I61" s="20"/>
    </row>
    <row r="62" spans="1:9" s="4" customFormat="1" ht="25.5" customHeight="1">
      <c r="A62" s="9">
        <f>INT(A61+1)</f>
        <v>2</v>
      </c>
      <c r="B62" s="102" t="s">
        <v>59</v>
      </c>
      <c r="C62" s="103"/>
      <c r="D62" s="104"/>
      <c r="E62" s="5">
        <v>20</v>
      </c>
      <c r="F62" s="49">
        <f>SUMPRODUCT(F63:F66,E63:E66)</f>
        <v>0</v>
      </c>
      <c r="G62" s="75">
        <v>950</v>
      </c>
      <c r="H62" s="67">
        <f>+F62*E62</f>
        <v>0</v>
      </c>
      <c r="I62" s="8"/>
    </row>
    <row r="63" spans="1:9" s="15" customFormat="1">
      <c r="A63" s="10">
        <f>A62+0.01</f>
        <v>2.0099999999999998</v>
      </c>
      <c r="B63" s="16"/>
      <c r="C63" s="16"/>
      <c r="D63" s="17"/>
      <c r="E63" s="19"/>
      <c r="F63" s="51"/>
      <c r="G63" s="76"/>
      <c r="H63" s="69"/>
      <c r="I63" s="20"/>
    </row>
    <row r="64" spans="1:9" s="15" customFormat="1">
      <c r="A64" s="10">
        <f>A63+0.01</f>
        <v>2.0199999999999996</v>
      </c>
      <c r="B64" s="16"/>
      <c r="C64" s="16"/>
      <c r="D64" s="17"/>
      <c r="E64" s="19"/>
      <c r="F64" s="51"/>
      <c r="G64" s="76"/>
      <c r="H64" s="69"/>
      <c r="I64" s="20"/>
    </row>
    <row r="65" spans="1:9" s="15" customFormat="1">
      <c r="A65" s="10">
        <f>A64+0.01</f>
        <v>2.0299999999999994</v>
      </c>
      <c r="B65" s="16"/>
      <c r="C65" s="16"/>
      <c r="D65" s="17"/>
      <c r="E65" s="19"/>
      <c r="F65" s="51"/>
      <c r="G65" s="76"/>
      <c r="H65" s="69"/>
      <c r="I65" s="20"/>
    </row>
    <row r="66" spans="1:9" s="15" customFormat="1" ht="13.5" thickBot="1">
      <c r="A66" s="10">
        <f>A65+0.01</f>
        <v>2.0399999999999991</v>
      </c>
      <c r="B66" s="16"/>
      <c r="C66" s="16"/>
      <c r="D66" s="17"/>
      <c r="E66" s="19"/>
      <c r="F66" s="51"/>
      <c r="G66" s="76"/>
      <c r="H66" s="69"/>
      <c r="I66" s="20"/>
    </row>
    <row r="67" spans="1:9" s="4" customFormat="1" ht="25.5" customHeight="1">
      <c r="A67" s="9">
        <f>INT(A66+1)</f>
        <v>3</v>
      </c>
      <c r="B67" s="102" t="s">
        <v>77</v>
      </c>
      <c r="C67" s="103"/>
      <c r="D67" s="104"/>
      <c r="E67" s="5">
        <v>200</v>
      </c>
      <c r="F67" s="49">
        <f>SUMPRODUCT(F68:F71,E68:E71)</f>
        <v>0</v>
      </c>
      <c r="G67" s="75">
        <v>150</v>
      </c>
      <c r="H67" s="67">
        <f>+F67*E67</f>
        <v>0</v>
      </c>
      <c r="I67" s="8"/>
    </row>
    <row r="68" spans="1:9" s="15" customFormat="1">
      <c r="A68" s="10">
        <f>A67+0.01</f>
        <v>3.01</v>
      </c>
      <c r="B68" s="16"/>
      <c r="C68" s="16"/>
      <c r="D68" s="17"/>
      <c r="E68" s="19"/>
      <c r="F68" s="51"/>
      <c r="G68" s="76"/>
      <c r="H68" s="69"/>
      <c r="I68" s="20"/>
    </row>
    <row r="69" spans="1:9" s="15" customFormat="1">
      <c r="A69" s="10">
        <f>A68+0.01</f>
        <v>3.0199999999999996</v>
      </c>
      <c r="B69" s="16"/>
      <c r="C69" s="16"/>
      <c r="D69" s="17"/>
      <c r="E69" s="19"/>
      <c r="F69" s="51"/>
      <c r="G69" s="76"/>
      <c r="H69" s="69"/>
      <c r="I69" s="20"/>
    </row>
    <row r="70" spans="1:9" s="15" customFormat="1">
      <c r="A70" s="10">
        <f>A69+0.01</f>
        <v>3.0299999999999994</v>
      </c>
      <c r="B70" s="16"/>
      <c r="C70" s="16"/>
      <c r="D70" s="17"/>
      <c r="E70" s="19"/>
      <c r="F70" s="51"/>
      <c r="G70" s="76"/>
      <c r="H70" s="69"/>
      <c r="I70" s="20"/>
    </row>
    <row r="71" spans="1:9" s="15" customFormat="1" ht="13.5" thickBot="1">
      <c r="A71" s="10">
        <f>A70+0.01</f>
        <v>3.0399999999999991</v>
      </c>
      <c r="B71" s="16"/>
      <c r="C71" s="16"/>
      <c r="D71" s="17"/>
      <c r="E71" s="19"/>
      <c r="F71" s="51"/>
      <c r="G71" s="76"/>
      <c r="H71" s="69"/>
      <c r="I71" s="20"/>
    </row>
    <row r="72" spans="1:9" s="4" customFormat="1" ht="25.5" customHeight="1">
      <c r="A72" s="9">
        <f>INT(A71+1)</f>
        <v>4</v>
      </c>
      <c r="B72" s="102" t="s">
        <v>11</v>
      </c>
      <c r="C72" s="103"/>
      <c r="D72" s="104"/>
      <c r="E72" s="5">
        <v>1000</v>
      </c>
      <c r="F72" s="49">
        <f>SUMPRODUCT(F73:F75,E73:E75)</f>
        <v>0</v>
      </c>
      <c r="G72" s="75">
        <v>10</v>
      </c>
      <c r="H72" s="67">
        <f>+F72*E72</f>
        <v>0</v>
      </c>
      <c r="I72" s="8"/>
    </row>
    <row r="73" spans="1:9" s="15" customFormat="1">
      <c r="A73" s="10">
        <f>A72+0.01</f>
        <v>4.01</v>
      </c>
      <c r="B73" s="16"/>
      <c r="C73" s="16"/>
      <c r="D73" s="17"/>
      <c r="E73" s="19"/>
      <c r="F73" s="51"/>
      <c r="G73" s="76"/>
      <c r="H73" s="69"/>
      <c r="I73" s="20"/>
    </row>
    <row r="74" spans="1:9" s="15" customFormat="1">
      <c r="A74" s="10">
        <f>A73+0.01</f>
        <v>4.0199999999999996</v>
      </c>
      <c r="B74" s="16"/>
      <c r="C74" s="16"/>
      <c r="D74" s="17"/>
      <c r="E74" s="19"/>
      <c r="F74" s="51"/>
      <c r="G74" s="76"/>
      <c r="H74" s="69"/>
      <c r="I74" s="20"/>
    </row>
    <row r="75" spans="1:9" s="15" customFormat="1" ht="13.5" thickBot="1">
      <c r="A75" s="10">
        <f>A74+0.01</f>
        <v>4.0299999999999994</v>
      </c>
      <c r="B75" s="16"/>
      <c r="C75" s="16"/>
      <c r="D75" s="17"/>
      <c r="E75" s="19"/>
      <c r="F75" s="51"/>
      <c r="G75" s="76"/>
      <c r="H75" s="69"/>
      <c r="I75" s="20"/>
    </row>
    <row r="76" spans="1:9" s="4" customFormat="1" ht="25.5" customHeight="1">
      <c r="A76" s="9">
        <f>INT(A75+1)</f>
        <v>5</v>
      </c>
      <c r="B76" s="102" t="s">
        <v>49</v>
      </c>
      <c r="C76" s="103"/>
      <c r="D76" s="104"/>
      <c r="E76" s="5">
        <v>500</v>
      </c>
      <c r="F76" s="49">
        <f>SUMPRODUCT(F77:F79,E77:E79)</f>
        <v>0</v>
      </c>
      <c r="G76" s="75">
        <v>50</v>
      </c>
      <c r="H76" s="67">
        <f>+F76*E76</f>
        <v>0</v>
      </c>
      <c r="I76" s="8"/>
    </row>
    <row r="77" spans="1:9" s="15" customFormat="1">
      <c r="A77" s="10">
        <f>A76+0.01</f>
        <v>5.01</v>
      </c>
      <c r="B77" s="16"/>
      <c r="C77" s="16"/>
      <c r="D77" s="17"/>
      <c r="E77" s="19"/>
      <c r="F77" s="51"/>
      <c r="G77" s="76"/>
      <c r="H77" s="69"/>
      <c r="I77" s="20"/>
    </row>
    <row r="78" spans="1:9" s="15" customFormat="1">
      <c r="A78" s="10">
        <f>A77+0.01</f>
        <v>5.0199999999999996</v>
      </c>
      <c r="B78" s="16"/>
      <c r="C78" s="16"/>
      <c r="D78" s="17"/>
      <c r="E78" s="19"/>
      <c r="F78" s="51"/>
      <c r="G78" s="76"/>
      <c r="H78" s="69"/>
      <c r="I78" s="20"/>
    </row>
    <row r="79" spans="1:9" s="15" customFormat="1">
      <c r="A79" s="10">
        <f>A78+0.01</f>
        <v>5.0299999999999994</v>
      </c>
      <c r="B79" s="16"/>
      <c r="C79" s="16"/>
      <c r="D79" s="17"/>
      <c r="E79" s="19"/>
      <c r="F79" s="51"/>
      <c r="G79" s="76"/>
      <c r="H79" s="69"/>
      <c r="I79" s="20"/>
    </row>
    <row r="80" spans="1:9" s="4" customFormat="1" ht="13.5" thickBot="1">
      <c r="A80" s="24">
        <f>INT(A79+1)</f>
        <v>6</v>
      </c>
      <c r="B80" s="25" t="s">
        <v>105</v>
      </c>
      <c r="C80" s="25"/>
      <c r="D80" s="25"/>
      <c r="E80" s="26"/>
      <c r="F80" s="52"/>
      <c r="G80" s="77"/>
      <c r="H80" s="71">
        <f>SUM(H57:H79)</f>
        <v>0</v>
      </c>
      <c r="I80" s="27"/>
    </row>
    <row r="81" spans="1:9" ht="17.25" thickTop="1" thickBot="1">
      <c r="A81" s="108"/>
      <c r="B81" s="108"/>
      <c r="C81" s="108"/>
      <c r="D81" s="108"/>
      <c r="E81" s="108"/>
      <c r="F81" s="108"/>
      <c r="G81" s="108"/>
      <c r="H81" s="108"/>
      <c r="I81" s="108"/>
    </row>
    <row r="82" spans="1:9" ht="18.75" customHeight="1" thickTop="1" thickBot="1">
      <c r="A82" s="109" t="s">
        <v>12</v>
      </c>
      <c r="B82" s="110"/>
      <c r="C82" s="110"/>
      <c r="D82" s="110"/>
      <c r="E82" s="110"/>
      <c r="F82" s="110"/>
      <c r="G82" s="110"/>
      <c r="H82" s="110"/>
      <c r="I82" s="111"/>
    </row>
    <row r="83" spans="1:9" ht="27" thickTop="1" thickBot="1">
      <c r="A83" s="28" t="s">
        <v>4</v>
      </c>
      <c r="B83" s="29" t="s">
        <v>0</v>
      </c>
      <c r="C83" s="29" t="s">
        <v>6</v>
      </c>
      <c r="D83" s="30" t="s">
        <v>1</v>
      </c>
      <c r="E83" s="32" t="s">
        <v>2</v>
      </c>
      <c r="F83" s="48" t="s">
        <v>7</v>
      </c>
      <c r="G83" s="58" t="s">
        <v>75</v>
      </c>
      <c r="H83" s="66" t="s">
        <v>5</v>
      </c>
      <c r="I83" s="31" t="s">
        <v>3</v>
      </c>
    </row>
    <row r="84" spans="1:9" s="4" customFormat="1" ht="25.5" customHeight="1">
      <c r="A84" s="9">
        <v>1</v>
      </c>
      <c r="B84" s="102" t="s">
        <v>78</v>
      </c>
      <c r="C84" s="103"/>
      <c r="D84" s="104"/>
      <c r="E84" s="5">
        <v>2000</v>
      </c>
      <c r="F84" s="49">
        <f>SUMPRODUCT(F85:F87,E85:E87)</f>
        <v>0</v>
      </c>
      <c r="G84" s="75">
        <v>30</v>
      </c>
      <c r="H84" s="67">
        <f>+F84*E84</f>
        <v>0</v>
      </c>
      <c r="I84" s="8"/>
    </row>
    <row r="85" spans="1:9" s="15" customFormat="1">
      <c r="A85" s="10">
        <f>A84+0.01</f>
        <v>1.01</v>
      </c>
      <c r="B85" s="16"/>
      <c r="C85" s="16"/>
      <c r="D85" s="17"/>
      <c r="E85" s="19"/>
      <c r="F85" s="51"/>
      <c r="G85" s="76"/>
      <c r="H85" s="69"/>
      <c r="I85" s="20"/>
    </row>
    <row r="86" spans="1:9" s="15" customFormat="1">
      <c r="A86" s="10">
        <f>A85+0.01</f>
        <v>1.02</v>
      </c>
      <c r="B86" s="16"/>
      <c r="C86" s="16"/>
      <c r="D86" s="17"/>
      <c r="E86" s="19"/>
      <c r="F86" s="51"/>
      <c r="G86" s="76"/>
      <c r="H86" s="69"/>
      <c r="I86" s="20"/>
    </row>
    <row r="87" spans="1:9" s="15" customFormat="1" ht="13.5" thickBot="1">
      <c r="A87" s="10">
        <f>A86+0.01</f>
        <v>1.03</v>
      </c>
      <c r="B87" s="16"/>
      <c r="C87" s="16"/>
      <c r="D87" s="17"/>
      <c r="E87" s="19"/>
      <c r="F87" s="51"/>
      <c r="G87" s="76"/>
      <c r="H87" s="69"/>
      <c r="I87" s="20"/>
    </row>
    <row r="88" spans="1:9" s="4" customFormat="1" ht="25.5" customHeight="1">
      <c r="A88" s="9">
        <f>INT(A87+1)</f>
        <v>2</v>
      </c>
      <c r="B88" s="102" t="s">
        <v>13</v>
      </c>
      <c r="C88" s="103"/>
      <c r="D88" s="104"/>
      <c r="E88" s="5">
        <v>4000</v>
      </c>
      <c r="F88" s="49">
        <f>SUMPRODUCT(F89:F91,E89:E91)</f>
        <v>0</v>
      </c>
      <c r="G88" s="75">
        <v>4</v>
      </c>
      <c r="H88" s="67">
        <f>+F88*E88</f>
        <v>0</v>
      </c>
      <c r="I88" s="8"/>
    </row>
    <row r="89" spans="1:9" s="15" customFormat="1">
      <c r="A89" s="10">
        <f>A88+0.01</f>
        <v>2.0099999999999998</v>
      </c>
      <c r="B89" s="16"/>
      <c r="C89" s="16"/>
      <c r="D89" s="17"/>
      <c r="E89" s="19"/>
      <c r="F89" s="51"/>
      <c r="G89" s="76"/>
      <c r="H89" s="69"/>
      <c r="I89" s="20"/>
    </row>
    <row r="90" spans="1:9" s="15" customFormat="1">
      <c r="A90" s="10">
        <f>A89+0.01</f>
        <v>2.0199999999999996</v>
      </c>
      <c r="B90" s="16"/>
      <c r="C90" s="16"/>
      <c r="D90" s="17"/>
      <c r="E90" s="19"/>
      <c r="F90" s="51"/>
      <c r="G90" s="76"/>
      <c r="H90" s="69"/>
      <c r="I90" s="20"/>
    </row>
    <row r="91" spans="1:9" s="15" customFormat="1" ht="13.5" thickBot="1">
      <c r="A91" s="10">
        <f>A90+0.01</f>
        <v>2.0299999999999994</v>
      </c>
      <c r="B91" s="16"/>
      <c r="C91" s="16"/>
      <c r="D91" s="17"/>
      <c r="E91" s="19"/>
      <c r="F91" s="51"/>
      <c r="G91" s="76"/>
      <c r="H91" s="69"/>
      <c r="I91" s="20"/>
    </row>
    <row r="92" spans="1:9" s="4" customFormat="1" ht="25.5" customHeight="1">
      <c r="A92" s="9">
        <f>INT(A91+1)</f>
        <v>3</v>
      </c>
      <c r="B92" s="102" t="s">
        <v>14</v>
      </c>
      <c r="C92" s="103"/>
      <c r="D92" s="104"/>
      <c r="E92" s="5">
        <v>50</v>
      </c>
      <c r="F92" s="49">
        <f>SUMPRODUCT(F93:F95,E93:E95)</f>
        <v>0</v>
      </c>
      <c r="G92" s="75">
        <v>120</v>
      </c>
      <c r="H92" s="67">
        <f>+F92*E92</f>
        <v>0</v>
      </c>
      <c r="I92" s="8"/>
    </row>
    <row r="93" spans="1:9" s="15" customFormat="1">
      <c r="A93" s="10">
        <f>A92+0.01</f>
        <v>3.01</v>
      </c>
      <c r="B93" s="16"/>
      <c r="C93" s="16"/>
      <c r="D93" s="17"/>
      <c r="E93" s="19"/>
      <c r="F93" s="51"/>
      <c r="G93" s="76"/>
      <c r="H93" s="69"/>
      <c r="I93" s="20"/>
    </row>
    <row r="94" spans="1:9" s="15" customFormat="1">
      <c r="A94" s="10">
        <f>A93+0.01</f>
        <v>3.0199999999999996</v>
      </c>
      <c r="B94" s="16"/>
      <c r="C94" s="16"/>
      <c r="D94" s="17"/>
      <c r="E94" s="19"/>
      <c r="F94" s="51"/>
      <c r="G94" s="76"/>
      <c r="H94" s="69"/>
      <c r="I94" s="20"/>
    </row>
    <row r="95" spans="1:9" s="15" customFormat="1">
      <c r="A95" s="10">
        <f>A94+0.01</f>
        <v>3.0299999999999994</v>
      </c>
      <c r="B95" s="16"/>
      <c r="C95" s="16"/>
      <c r="D95" s="17"/>
      <c r="E95" s="19"/>
      <c r="F95" s="51"/>
      <c r="G95" s="76"/>
      <c r="H95" s="69"/>
      <c r="I95" s="20"/>
    </row>
    <row r="96" spans="1:9" s="4" customFormat="1" ht="13.5" thickBot="1">
      <c r="A96" s="24">
        <f>INT(A95+1)</f>
        <v>4</v>
      </c>
      <c r="B96" s="25" t="s">
        <v>106</v>
      </c>
      <c r="C96" s="25"/>
      <c r="D96" s="25"/>
      <c r="E96" s="26"/>
      <c r="F96" s="52"/>
      <c r="G96" s="77"/>
      <c r="H96" s="71">
        <f>SUM(H84:H95)</f>
        <v>0</v>
      </c>
      <c r="I96" s="27"/>
    </row>
    <row r="97" spans="1:9" ht="17.25" thickTop="1" thickBot="1">
      <c r="A97" s="108"/>
      <c r="B97" s="108"/>
      <c r="C97" s="108"/>
      <c r="D97" s="108"/>
      <c r="E97" s="108"/>
      <c r="F97" s="108"/>
      <c r="G97" s="108"/>
      <c r="H97" s="108"/>
      <c r="I97" s="108"/>
    </row>
    <row r="98" spans="1:9" ht="18.75" customHeight="1" thickTop="1" thickBot="1">
      <c r="A98" s="109" t="s">
        <v>15</v>
      </c>
      <c r="B98" s="110"/>
      <c r="C98" s="110"/>
      <c r="D98" s="110"/>
      <c r="E98" s="110"/>
      <c r="F98" s="110"/>
      <c r="G98" s="110"/>
      <c r="H98" s="110"/>
      <c r="I98" s="111"/>
    </row>
    <row r="99" spans="1:9" ht="27" thickTop="1" thickBot="1">
      <c r="A99" s="28" t="s">
        <v>4</v>
      </c>
      <c r="B99" s="29" t="s">
        <v>0</v>
      </c>
      <c r="C99" s="29" t="s">
        <v>6</v>
      </c>
      <c r="D99" s="30" t="s">
        <v>1</v>
      </c>
      <c r="E99" s="32" t="s">
        <v>2</v>
      </c>
      <c r="F99" s="48" t="s">
        <v>7</v>
      </c>
      <c r="G99" s="58" t="s">
        <v>75</v>
      </c>
      <c r="H99" s="66" t="s">
        <v>5</v>
      </c>
      <c r="I99" s="31" t="s">
        <v>3</v>
      </c>
    </row>
    <row r="100" spans="1:9" s="4" customFormat="1" ht="25.5" customHeight="1">
      <c r="A100" s="9">
        <v>1</v>
      </c>
      <c r="B100" s="102" t="s">
        <v>84</v>
      </c>
      <c r="C100" s="103"/>
      <c r="D100" s="104"/>
      <c r="E100" s="5">
        <v>3000</v>
      </c>
      <c r="F100" s="49">
        <f>SUMPRODUCT(F101:F103,E101:E103)</f>
        <v>0</v>
      </c>
      <c r="G100" s="75">
        <v>5</v>
      </c>
      <c r="H100" s="67">
        <f>+F100*E100</f>
        <v>0</v>
      </c>
      <c r="I100" s="8"/>
    </row>
    <row r="101" spans="1:9" s="15" customFormat="1">
      <c r="A101" s="10">
        <f>A100+0.01</f>
        <v>1.01</v>
      </c>
      <c r="B101" s="16"/>
      <c r="C101" s="16"/>
      <c r="D101" s="17"/>
      <c r="E101" s="19"/>
      <c r="F101" s="51"/>
      <c r="G101" s="76"/>
      <c r="H101" s="69"/>
      <c r="I101" s="20"/>
    </row>
    <row r="102" spans="1:9" s="15" customFormat="1">
      <c r="A102" s="10">
        <f>A101+0.01</f>
        <v>1.02</v>
      </c>
      <c r="B102" s="16"/>
      <c r="C102" s="16"/>
      <c r="D102" s="17"/>
      <c r="E102" s="19"/>
      <c r="F102" s="51"/>
      <c r="G102" s="76"/>
      <c r="H102" s="69"/>
      <c r="I102" s="20"/>
    </row>
    <row r="103" spans="1:9" s="15" customFormat="1" ht="13.5" thickBot="1">
      <c r="A103" s="10">
        <f>A102+0.01</f>
        <v>1.03</v>
      </c>
      <c r="B103" s="16"/>
      <c r="C103" s="16"/>
      <c r="D103" s="17"/>
      <c r="E103" s="19"/>
      <c r="F103" s="51"/>
      <c r="G103" s="76"/>
      <c r="H103" s="69"/>
      <c r="I103" s="20"/>
    </row>
    <row r="104" spans="1:9" s="4" customFormat="1" ht="63.75">
      <c r="A104" s="9">
        <f>INT(A103+1)</f>
        <v>2</v>
      </c>
      <c r="B104" s="102" t="s">
        <v>32</v>
      </c>
      <c r="C104" s="103"/>
      <c r="D104" s="104"/>
      <c r="E104" s="5">
        <v>120000</v>
      </c>
      <c r="F104" s="49">
        <f>SUMPRODUCT(F105:F107,E105:E107)</f>
        <v>0</v>
      </c>
      <c r="G104" s="75">
        <v>15</v>
      </c>
      <c r="H104" s="67">
        <f>+F104*E104</f>
        <v>0</v>
      </c>
      <c r="I104" s="22" t="s">
        <v>33</v>
      </c>
    </row>
    <row r="105" spans="1:9" s="15" customFormat="1">
      <c r="A105" s="10">
        <f>A104+0.01</f>
        <v>2.0099999999999998</v>
      </c>
      <c r="B105" s="16"/>
      <c r="C105" s="16"/>
      <c r="D105" s="17"/>
      <c r="E105" s="19"/>
      <c r="F105" s="51"/>
      <c r="G105" s="76"/>
      <c r="H105" s="69"/>
      <c r="I105" s="20"/>
    </row>
    <row r="106" spans="1:9" s="15" customFormat="1">
      <c r="A106" s="10">
        <f>A105+0.01</f>
        <v>2.0199999999999996</v>
      </c>
      <c r="B106" s="16"/>
      <c r="C106" s="16"/>
      <c r="D106" s="17"/>
      <c r="E106" s="19"/>
      <c r="F106" s="51"/>
      <c r="G106" s="76"/>
      <c r="H106" s="69"/>
      <c r="I106" s="20"/>
    </row>
    <row r="107" spans="1:9" s="15" customFormat="1" ht="13.5" thickBot="1">
      <c r="A107" s="10">
        <f>A106+0.01</f>
        <v>2.0299999999999994</v>
      </c>
      <c r="B107" s="16"/>
      <c r="C107" s="16"/>
      <c r="D107" s="17"/>
      <c r="E107" s="19"/>
      <c r="F107" s="51"/>
      <c r="G107" s="76"/>
      <c r="H107" s="69"/>
      <c r="I107" s="20"/>
    </row>
    <row r="108" spans="1:9" s="4" customFormat="1" ht="25.5" customHeight="1">
      <c r="A108" s="9">
        <f>INT(A107+1)</f>
        <v>3</v>
      </c>
      <c r="B108" s="102" t="s">
        <v>16</v>
      </c>
      <c r="C108" s="103"/>
      <c r="D108" s="104"/>
      <c r="E108" s="5">
        <v>180000</v>
      </c>
      <c r="F108" s="49">
        <f>SUMPRODUCT(F109:F111,E109:E111)</f>
        <v>0</v>
      </c>
      <c r="G108" s="75">
        <v>0.65</v>
      </c>
      <c r="H108" s="67">
        <f>+F108*E108</f>
        <v>0</v>
      </c>
      <c r="I108" s="8"/>
    </row>
    <row r="109" spans="1:9" s="15" customFormat="1">
      <c r="A109" s="10">
        <f>A108+0.01</f>
        <v>3.01</v>
      </c>
      <c r="B109" s="16"/>
      <c r="C109" s="16"/>
      <c r="D109" s="17"/>
      <c r="E109" s="19"/>
      <c r="F109" s="51"/>
      <c r="G109" s="76"/>
      <c r="H109" s="69"/>
      <c r="I109" s="20"/>
    </row>
    <row r="110" spans="1:9" s="15" customFormat="1">
      <c r="A110" s="10">
        <f>A109+0.01</f>
        <v>3.0199999999999996</v>
      </c>
      <c r="B110" s="16"/>
      <c r="C110" s="16"/>
      <c r="D110" s="17"/>
      <c r="E110" s="19"/>
      <c r="F110" s="51"/>
      <c r="G110" s="76"/>
      <c r="H110" s="69"/>
      <c r="I110" s="20"/>
    </row>
    <row r="111" spans="1:9" s="15" customFormat="1" ht="13.5" thickBot="1">
      <c r="A111" s="10">
        <f>A110+0.01</f>
        <v>3.0299999999999994</v>
      </c>
      <c r="B111" s="16"/>
      <c r="C111" s="16"/>
      <c r="D111" s="17"/>
      <c r="E111" s="19"/>
      <c r="F111" s="51"/>
      <c r="G111" s="76"/>
      <c r="H111" s="69"/>
      <c r="I111" s="20"/>
    </row>
    <row r="112" spans="1:9" s="4" customFormat="1" ht="25.5" customHeight="1">
      <c r="A112" s="9">
        <f>INT(A111+1)</f>
        <v>4</v>
      </c>
      <c r="B112" s="102" t="s">
        <v>17</v>
      </c>
      <c r="C112" s="103"/>
      <c r="D112" s="104"/>
      <c r="E112" s="5">
        <v>25000</v>
      </c>
      <c r="F112" s="49">
        <f>SUMPRODUCT(F113:F115,E113:E115)</f>
        <v>0</v>
      </c>
      <c r="G112" s="75">
        <v>6</v>
      </c>
      <c r="H112" s="67">
        <f>+F112*E112</f>
        <v>0</v>
      </c>
      <c r="I112" s="8"/>
    </row>
    <row r="113" spans="1:9" s="15" customFormat="1">
      <c r="A113" s="10">
        <f>A112+0.01</f>
        <v>4.01</v>
      </c>
      <c r="B113" s="16"/>
      <c r="C113" s="16"/>
      <c r="D113" s="17"/>
      <c r="E113" s="19"/>
      <c r="F113" s="51"/>
      <c r="G113" s="76"/>
      <c r="H113" s="69"/>
      <c r="I113" s="20"/>
    </row>
    <row r="114" spans="1:9" s="15" customFormat="1">
      <c r="A114" s="10">
        <f>A113+0.01</f>
        <v>4.0199999999999996</v>
      </c>
      <c r="B114" s="16"/>
      <c r="C114" s="16"/>
      <c r="D114" s="17"/>
      <c r="E114" s="19"/>
      <c r="F114" s="51"/>
      <c r="G114" s="76"/>
      <c r="H114" s="69"/>
      <c r="I114" s="20"/>
    </row>
    <row r="115" spans="1:9" s="15" customFormat="1" ht="13.5" thickBot="1">
      <c r="A115" s="10">
        <f>A114+0.01</f>
        <v>4.0299999999999994</v>
      </c>
      <c r="B115" s="16"/>
      <c r="C115" s="16"/>
      <c r="D115" s="17"/>
      <c r="E115" s="19"/>
      <c r="F115" s="51"/>
      <c r="G115" s="76"/>
      <c r="H115" s="69"/>
      <c r="I115" s="20"/>
    </row>
    <row r="116" spans="1:9" s="4" customFormat="1" ht="25.5" customHeight="1">
      <c r="A116" s="9">
        <f>INT(A115+1)</f>
        <v>5</v>
      </c>
      <c r="B116" s="102" t="s">
        <v>18</v>
      </c>
      <c r="C116" s="103"/>
      <c r="D116" s="104"/>
      <c r="E116" s="5">
        <v>250000</v>
      </c>
      <c r="F116" s="49">
        <f>SUMPRODUCT(F117:F119,E117:E119)</f>
        <v>0</v>
      </c>
      <c r="G116" s="75">
        <v>0.8</v>
      </c>
      <c r="H116" s="67">
        <f>+F116*E116</f>
        <v>0</v>
      </c>
      <c r="I116" s="8"/>
    </row>
    <row r="117" spans="1:9" s="15" customFormat="1">
      <c r="A117" s="10">
        <f>A116+0.01</f>
        <v>5.01</v>
      </c>
      <c r="B117" s="16"/>
      <c r="C117" s="16"/>
      <c r="D117" s="17"/>
      <c r="E117" s="19"/>
      <c r="F117" s="51"/>
      <c r="G117" s="76"/>
      <c r="H117" s="69"/>
      <c r="I117" s="20"/>
    </row>
    <row r="118" spans="1:9" s="15" customFormat="1">
      <c r="A118" s="10">
        <f>A117+0.01</f>
        <v>5.0199999999999996</v>
      </c>
      <c r="B118" s="16"/>
      <c r="C118" s="16"/>
      <c r="D118" s="17"/>
      <c r="E118" s="19"/>
      <c r="F118" s="51"/>
      <c r="G118" s="76"/>
      <c r="H118" s="69"/>
      <c r="I118" s="20"/>
    </row>
    <row r="119" spans="1:9" s="15" customFormat="1" ht="13.5" thickBot="1">
      <c r="A119" s="10">
        <f>A118+0.01</f>
        <v>5.0299999999999994</v>
      </c>
      <c r="B119" s="16"/>
      <c r="C119" s="16"/>
      <c r="D119" s="17"/>
      <c r="E119" s="19"/>
      <c r="F119" s="51"/>
      <c r="G119" s="76"/>
      <c r="H119" s="69"/>
      <c r="I119" s="20"/>
    </row>
    <row r="120" spans="1:9" s="4" customFormat="1" ht="25.5" customHeight="1">
      <c r="A120" s="9">
        <f>INT(A119+1)</f>
        <v>6</v>
      </c>
      <c r="B120" s="102" t="s">
        <v>20</v>
      </c>
      <c r="C120" s="103"/>
      <c r="D120" s="104"/>
      <c r="E120" s="5">
        <v>75000</v>
      </c>
      <c r="F120" s="49">
        <f>SUMPRODUCT(F121:F123,E121:E123)</f>
        <v>0</v>
      </c>
      <c r="G120" s="75">
        <v>0.4</v>
      </c>
      <c r="H120" s="67">
        <f>+F120*E120</f>
        <v>0</v>
      </c>
      <c r="I120" s="8"/>
    </row>
    <row r="121" spans="1:9" s="15" customFormat="1">
      <c r="A121" s="10">
        <f>A120+0.01</f>
        <v>6.01</v>
      </c>
      <c r="B121" s="16"/>
      <c r="C121" s="16"/>
      <c r="D121" s="17"/>
      <c r="E121" s="19"/>
      <c r="F121" s="51"/>
      <c r="G121" s="76"/>
      <c r="H121" s="69"/>
      <c r="I121" s="20"/>
    </row>
    <row r="122" spans="1:9" s="15" customFormat="1">
      <c r="A122" s="10">
        <f>A121+0.01</f>
        <v>6.02</v>
      </c>
      <c r="B122" s="16"/>
      <c r="C122" s="16"/>
      <c r="D122" s="17"/>
      <c r="E122" s="19"/>
      <c r="F122" s="51"/>
      <c r="G122" s="76"/>
      <c r="H122" s="69"/>
      <c r="I122" s="20"/>
    </row>
    <row r="123" spans="1:9" s="15" customFormat="1" ht="13.5" thickBot="1">
      <c r="A123" s="10">
        <f>A122+0.01</f>
        <v>6.0299999999999994</v>
      </c>
      <c r="B123" s="16"/>
      <c r="C123" s="16"/>
      <c r="D123" s="17"/>
      <c r="E123" s="19"/>
      <c r="F123" s="51"/>
      <c r="G123" s="76"/>
      <c r="H123" s="69"/>
      <c r="I123" s="20"/>
    </row>
    <row r="124" spans="1:9" s="4" customFormat="1" ht="25.5" customHeight="1">
      <c r="A124" s="9">
        <f>INT(A123+1)</f>
        <v>7</v>
      </c>
      <c r="B124" s="102" t="s">
        <v>21</v>
      </c>
      <c r="C124" s="103"/>
      <c r="D124" s="104"/>
      <c r="E124" s="5">
        <v>5000</v>
      </c>
      <c r="F124" s="49">
        <f>SUMPRODUCT(F125:F127,E125:E127)</f>
        <v>0</v>
      </c>
      <c r="G124" s="75">
        <v>0.4</v>
      </c>
      <c r="H124" s="67">
        <f>+F124*E124</f>
        <v>0</v>
      </c>
      <c r="I124" s="8"/>
    </row>
    <row r="125" spans="1:9" s="15" customFormat="1">
      <c r="A125" s="10">
        <f>A124+0.01</f>
        <v>7.01</v>
      </c>
      <c r="B125" s="16"/>
      <c r="C125" s="16"/>
      <c r="D125" s="17"/>
      <c r="E125" s="19"/>
      <c r="F125" s="51"/>
      <c r="G125" s="76"/>
      <c r="H125" s="69"/>
      <c r="I125" s="20"/>
    </row>
    <row r="126" spans="1:9" s="15" customFormat="1">
      <c r="A126" s="10">
        <f>A125+0.01</f>
        <v>7.02</v>
      </c>
      <c r="B126" s="16"/>
      <c r="C126" s="16"/>
      <c r="D126" s="17"/>
      <c r="E126" s="19"/>
      <c r="F126" s="51"/>
      <c r="G126" s="76"/>
      <c r="H126" s="69"/>
      <c r="I126" s="20"/>
    </row>
    <row r="127" spans="1:9" s="15" customFormat="1" ht="13.5" thickBot="1">
      <c r="A127" s="10">
        <f>A126+0.01</f>
        <v>7.0299999999999994</v>
      </c>
      <c r="B127" s="16"/>
      <c r="C127" s="16"/>
      <c r="D127" s="17"/>
      <c r="E127" s="19"/>
      <c r="F127" s="51"/>
      <c r="G127" s="76"/>
      <c r="H127" s="69"/>
      <c r="I127" s="20"/>
    </row>
    <row r="128" spans="1:9" s="4" customFormat="1" ht="25.5" customHeight="1">
      <c r="A128" s="9">
        <f>INT(A127+1)</f>
        <v>8</v>
      </c>
      <c r="B128" s="102" t="s">
        <v>22</v>
      </c>
      <c r="C128" s="103"/>
      <c r="D128" s="104"/>
      <c r="E128" s="5">
        <v>15000</v>
      </c>
      <c r="F128" s="49">
        <f>SUMPRODUCT(F129:F131,E129:E131)</f>
        <v>0</v>
      </c>
      <c r="G128" s="75">
        <v>0.4</v>
      </c>
      <c r="H128" s="67">
        <f>+F128*E128</f>
        <v>0</v>
      </c>
      <c r="I128" s="8"/>
    </row>
    <row r="129" spans="1:9" s="15" customFormat="1">
      <c r="A129" s="10">
        <f>A128+0.01</f>
        <v>8.01</v>
      </c>
      <c r="B129" s="16"/>
      <c r="C129" s="16"/>
      <c r="D129" s="17"/>
      <c r="E129" s="19"/>
      <c r="F129" s="51"/>
      <c r="G129" s="76"/>
      <c r="H129" s="69"/>
      <c r="I129" s="20"/>
    </row>
    <row r="130" spans="1:9" s="15" customFormat="1">
      <c r="A130" s="10">
        <f>A129+0.01</f>
        <v>8.02</v>
      </c>
      <c r="B130" s="16"/>
      <c r="C130" s="16"/>
      <c r="D130" s="17"/>
      <c r="E130" s="19"/>
      <c r="F130" s="51"/>
      <c r="G130" s="76"/>
      <c r="H130" s="69"/>
      <c r="I130" s="20"/>
    </row>
    <row r="131" spans="1:9" s="15" customFormat="1" ht="13.5" thickBot="1">
      <c r="A131" s="10">
        <f>A130+0.01</f>
        <v>8.0299999999999994</v>
      </c>
      <c r="B131" s="16"/>
      <c r="C131" s="16"/>
      <c r="D131" s="17"/>
      <c r="E131" s="19"/>
      <c r="F131" s="51"/>
      <c r="G131" s="76"/>
      <c r="H131" s="69"/>
      <c r="I131" s="20"/>
    </row>
    <row r="132" spans="1:9" s="4" customFormat="1" ht="25.5" customHeight="1">
      <c r="A132" s="9">
        <f>INT(A131+1)</f>
        <v>9</v>
      </c>
      <c r="B132" s="102" t="s">
        <v>37</v>
      </c>
      <c r="C132" s="103"/>
      <c r="D132" s="104"/>
      <c r="E132" s="5">
        <v>10000</v>
      </c>
      <c r="F132" s="49">
        <f>SUMPRODUCT(F133:F135,E133:E135)</f>
        <v>0</v>
      </c>
      <c r="G132" s="75">
        <v>6</v>
      </c>
      <c r="H132" s="67">
        <f>+F132*E132</f>
        <v>0</v>
      </c>
      <c r="I132" s="8"/>
    </row>
    <row r="133" spans="1:9" s="15" customFormat="1">
      <c r="A133" s="10">
        <f>A132+0.01</f>
        <v>9.01</v>
      </c>
      <c r="B133" s="16"/>
      <c r="C133" s="16"/>
      <c r="D133" s="17"/>
      <c r="E133" s="19"/>
      <c r="F133" s="51"/>
      <c r="G133" s="76"/>
      <c r="H133" s="69"/>
      <c r="I133" s="20"/>
    </row>
    <row r="134" spans="1:9" s="15" customFormat="1">
      <c r="A134" s="10">
        <f>A133+0.01</f>
        <v>9.02</v>
      </c>
      <c r="B134" s="16"/>
      <c r="C134" s="16"/>
      <c r="D134" s="17"/>
      <c r="E134" s="19"/>
      <c r="F134" s="51"/>
      <c r="G134" s="76"/>
      <c r="H134" s="69"/>
      <c r="I134" s="20"/>
    </row>
    <row r="135" spans="1:9" s="15" customFormat="1" ht="13.5" thickBot="1">
      <c r="A135" s="10">
        <f>A134+0.01</f>
        <v>9.0299999999999994</v>
      </c>
      <c r="B135" s="16"/>
      <c r="C135" s="16"/>
      <c r="D135" s="17"/>
      <c r="E135" s="19"/>
      <c r="F135" s="51"/>
      <c r="G135" s="76"/>
      <c r="H135" s="69"/>
      <c r="I135" s="20"/>
    </row>
    <row r="136" spans="1:9" s="4" customFormat="1" ht="25.5" customHeight="1">
      <c r="A136" s="9">
        <f>INT(A135+1)</f>
        <v>10</v>
      </c>
      <c r="B136" s="102" t="s">
        <v>80</v>
      </c>
      <c r="C136" s="103"/>
      <c r="D136" s="104"/>
      <c r="E136" s="5">
        <v>2500</v>
      </c>
      <c r="F136" s="49">
        <f>SUMPRODUCT(F137:F139,E137:E139)</f>
        <v>0</v>
      </c>
      <c r="G136" s="75">
        <v>30</v>
      </c>
      <c r="H136" s="67">
        <f>+F136*E136</f>
        <v>0</v>
      </c>
      <c r="I136" s="22" t="s">
        <v>25</v>
      </c>
    </row>
    <row r="137" spans="1:9" s="15" customFormat="1">
      <c r="A137" s="10">
        <f>A136+0.01</f>
        <v>10.01</v>
      </c>
      <c r="B137" s="16"/>
      <c r="C137" s="16"/>
      <c r="D137" s="17"/>
      <c r="E137" s="19"/>
      <c r="F137" s="51"/>
      <c r="G137" s="76"/>
      <c r="H137" s="69"/>
      <c r="I137" s="20"/>
    </row>
    <row r="138" spans="1:9" s="15" customFormat="1">
      <c r="A138" s="10">
        <f>A137+0.01</f>
        <v>10.02</v>
      </c>
      <c r="B138" s="16"/>
      <c r="C138" s="16"/>
      <c r="D138" s="17"/>
      <c r="E138" s="19"/>
      <c r="F138" s="51"/>
      <c r="G138" s="76"/>
      <c r="H138" s="69"/>
      <c r="I138" s="20"/>
    </row>
    <row r="139" spans="1:9" s="15" customFormat="1" ht="13.5" thickBot="1">
      <c r="A139" s="10">
        <f>A138+0.01</f>
        <v>10.029999999999999</v>
      </c>
      <c r="B139" s="16"/>
      <c r="C139" s="16"/>
      <c r="D139" s="17"/>
      <c r="E139" s="19"/>
      <c r="F139" s="51"/>
      <c r="G139" s="76"/>
      <c r="H139" s="69"/>
      <c r="I139" s="20"/>
    </row>
    <row r="140" spans="1:9" s="4" customFormat="1" ht="25.5" customHeight="1">
      <c r="A140" s="9">
        <f>INT(A135+1)</f>
        <v>10</v>
      </c>
      <c r="B140" s="102" t="s">
        <v>23</v>
      </c>
      <c r="C140" s="103"/>
      <c r="D140" s="104"/>
      <c r="E140" s="5">
        <v>2000</v>
      </c>
      <c r="F140" s="49">
        <f>SUMPRODUCT(F141:F143,E141:E143)</f>
        <v>0</v>
      </c>
      <c r="G140" s="75">
        <v>50</v>
      </c>
      <c r="H140" s="67">
        <f>+F140*E140</f>
        <v>0</v>
      </c>
      <c r="I140" s="22" t="s">
        <v>25</v>
      </c>
    </row>
    <row r="141" spans="1:9" s="15" customFormat="1">
      <c r="A141" s="10">
        <f>A140+0.01</f>
        <v>10.01</v>
      </c>
      <c r="B141" s="16"/>
      <c r="C141" s="16"/>
      <c r="D141" s="17"/>
      <c r="E141" s="19"/>
      <c r="F141" s="51"/>
      <c r="G141" s="76"/>
      <c r="H141" s="69"/>
      <c r="I141" s="20"/>
    </row>
    <row r="142" spans="1:9" s="15" customFormat="1">
      <c r="A142" s="10">
        <f>A141+0.01</f>
        <v>10.02</v>
      </c>
      <c r="B142" s="16"/>
      <c r="C142" s="16"/>
      <c r="D142" s="17"/>
      <c r="E142" s="19"/>
      <c r="F142" s="51"/>
      <c r="G142" s="76"/>
      <c r="H142" s="69"/>
      <c r="I142" s="20"/>
    </row>
    <row r="143" spans="1:9" s="15" customFormat="1" ht="13.5" thickBot="1">
      <c r="A143" s="10">
        <f>A142+0.01</f>
        <v>10.029999999999999</v>
      </c>
      <c r="B143" s="16"/>
      <c r="C143" s="16"/>
      <c r="D143" s="17"/>
      <c r="E143" s="19"/>
      <c r="F143" s="51"/>
      <c r="G143" s="76"/>
      <c r="H143" s="69"/>
      <c r="I143" s="20"/>
    </row>
    <row r="144" spans="1:9" s="4" customFormat="1" ht="25.5" customHeight="1">
      <c r="A144" s="9">
        <f>INT(A143+1)</f>
        <v>11</v>
      </c>
      <c r="B144" s="102" t="s">
        <v>81</v>
      </c>
      <c r="C144" s="103"/>
      <c r="D144" s="104"/>
      <c r="E144" s="5">
        <v>2500</v>
      </c>
      <c r="F144" s="49">
        <f>SUMPRODUCT(F145:F147,E145:E147)</f>
        <v>0</v>
      </c>
      <c r="G144" s="75">
        <v>105</v>
      </c>
      <c r="H144" s="67">
        <f>+F144*E144</f>
        <v>0</v>
      </c>
      <c r="I144" s="22" t="s">
        <v>25</v>
      </c>
    </row>
    <row r="145" spans="1:9" s="15" customFormat="1">
      <c r="A145" s="10">
        <f>A144+0.01</f>
        <v>11.01</v>
      </c>
      <c r="B145" s="16"/>
      <c r="C145" s="16"/>
      <c r="D145" s="17"/>
      <c r="E145" s="19"/>
      <c r="F145" s="51"/>
      <c r="G145" s="76"/>
      <c r="H145" s="69"/>
      <c r="I145" s="20"/>
    </row>
    <row r="146" spans="1:9" s="15" customFormat="1">
      <c r="A146" s="10">
        <f>A145+0.01</f>
        <v>11.02</v>
      </c>
      <c r="B146" s="16"/>
      <c r="C146" s="16"/>
      <c r="D146" s="17"/>
      <c r="E146" s="19"/>
      <c r="F146" s="51"/>
      <c r="G146" s="76"/>
      <c r="H146" s="69"/>
      <c r="I146" s="20"/>
    </row>
    <row r="147" spans="1:9" s="15" customFormat="1" ht="13.5" thickBot="1">
      <c r="A147" s="10">
        <f>A146+0.01</f>
        <v>11.03</v>
      </c>
      <c r="B147" s="16"/>
      <c r="C147" s="16"/>
      <c r="D147" s="17"/>
      <c r="E147" s="19"/>
      <c r="F147" s="51"/>
      <c r="G147" s="76"/>
      <c r="H147" s="69"/>
      <c r="I147" s="20"/>
    </row>
    <row r="148" spans="1:9" s="4" customFormat="1" ht="25.5" customHeight="1">
      <c r="A148" s="9">
        <f>INT(A147+1)</f>
        <v>12</v>
      </c>
      <c r="B148" s="102" t="s">
        <v>82</v>
      </c>
      <c r="C148" s="103"/>
      <c r="D148" s="104"/>
      <c r="E148" s="5">
        <v>1000</v>
      </c>
      <c r="F148" s="49">
        <f>SUMPRODUCT(F149:F151,E149:E151)</f>
        <v>0</v>
      </c>
      <c r="G148" s="75">
        <v>190</v>
      </c>
      <c r="H148" s="67">
        <f>+F148*E148</f>
        <v>0</v>
      </c>
      <c r="I148" s="22" t="s">
        <v>25</v>
      </c>
    </row>
    <row r="149" spans="1:9" s="15" customFormat="1">
      <c r="A149" s="10">
        <f>A148+0.01</f>
        <v>12.01</v>
      </c>
      <c r="B149" s="16"/>
      <c r="C149" s="16"/>
      <c r="D149" s="17"/>
      <c r="E149" s="19"/>
      <c r="F149" s="51"/>
      <c r="G149" s="76"/>
      <c r="H149" s="69"/>
      <c r="I149" s="20"/>
    </row>
    <row r="150" spans="1:9" s="15" customFormat="1">
      <c r="A150" s="10">
        <f>A149+0.01</f>
        <v>12.02</v>
      </c>
      <c r="B150" s="16"/>
      <c r="C150" s="16"/>
      <c r="D150" s="17"/>
      <c r="E150" s="19"/>
      <c r="F150" s="51"/>
      <c r="G150" s="76"/>
      <c r="H150" s="69"/>
      <c r="I150" s="20"/>
    </row>
    <row r="151" spans="1:9" s="15" customFormat="1">
      <c r="A151" s="10">
        <f>A150+0.01</f>
        <v>12.03</v>
      </c>
      <c r="B151" s="16"/>
      <c r="C151" s="16"/>
      <c r="D151" s="17"/>
      <c r="E151" s="19"/>
      <c r="F151" s="51"/>
      <c r="G151" s="76"/>
      <c r="H151" s="69"/>
      <c r="I151" s="20"/>
    </row>
    <row r="152" spans="1:9" s="4" customFormat="1" ht="13.5" thickBot="1">
      <c r="A152" s="24">
        <f>INT(A151+1)</f>
        <v>13</v>
      </c>
      <c r="B152" s="25" t="s">
        <v>107</v>
      </c>
      <c r="C152" s="25"/>
      <c r="D152" s="25"/>
      <c r="E152" s="26"/>
      <c r="F152" s="52"/>
      <c r="G152" s="60"/>
      <c r="H152" s="71">
        <f>SUM(H100:H151)</f>
        <v>0</v>
      </c>
      <c r="I152" s="27"/>
    </row>
    <row r="153" spans="1:9" ht="17.25" thickTop="1" thickBot="1">
      <c r="A153" s="108"/>
      <c r="B153" s="108"/>
      <c r="C153" s="108"/>
      <c r="D153" s="108"/>
      <c r="E153" s="108"/>
      <c r="F153" s="108"/>
      <c r="G153" s="108"/>
      <c r="H153" s="108"/>
      <c r="I153" s="108"/>
    </row>
    <row r="154" spans="1:9" ht="18.75" customHeight="1" thickTop="1" thickBot="1">
      <c r="A154" s="109" t="s">
        <v>26</v>
      </c>
      <c r="B154" s="110"/>
      <c r="C154" s="110"/>
      <c r="D154" s="110"/>
      <c r="E154" s="110"/>
      <c r="F154" s="110"/>
      <c r="G154" s="110"/>
      <c r="H154" s="110"/>
      <c r="I154" s="111"/>
    </row>
    <row r="155" spans="1:9" ht="27" thickTop="1" thickBot="1">
      <c r="A155" s="28" t="s">
        <v>27</v>
      </c>
      <c r="B155" s="105" t="s">
        <v>29</v>
      </c>
      <c r="C155" s="106"/>
      <c r="D155" s="107"/>
      <c r="E155" s="32"/>
      <c r="F155" s="48"/>
      <c r="G155" s="58"/>
      <c r="H155" s="66" t="s">
        <v>28</v>
      </c>
      <c r="I155" s="31" t="s">
        <v>3</v>
      </c>
    </row>
    <row r="156" spans="1:9" s="4" customFormat="1" ht="13.5" thickBot="1">
      <c r="A156" s="9">
        <v>1</v>
      </c>
      <c r="B156" s="33" t="s">
        <v>9</v>
      </c>
      <c r="C156" s="34"/>
      <c r="D156" s="35"/>
      <c r="E156" s="5"/>
      <c r="F156" s="53"/>
      <c r="G156" s="61"/>
      <c r="H156" s="67">
        <f>H53</f>
        <v>0</v>
      </c>
      <c r="I156" s="8"/>
    </row>
    <row r="157" spans="1:9" s="4" customFormat="1" ht="25.5" customHeight="1" thickBot="1">
      <c r="A157" s="9">
        <f>INT(A156+1)</f>
        <v>2</v>
      </c>
      <c r="B157" s="102" t="s">
        <v>31</v>
      </c>
      <c r="C157" s="103"/>
      <c r="D157" s="104"/>
      <c r="E157" s="36"/>
      <c r="F157" s="36"/>
      <c r="G157" s="37">
        <v>0</v>
      </c>
      <c r="H157" s="72">
        <f>G157*2*H156</f>
        <v>0</v>
      </c>
      <c r="I157" s="22" t="s">
        <v>30</v>
      </c>
    </row>
    <row r="158" spans="1:9" s="4" customFormat="1" ht="13.5" thickBot="1">
      <c r="A158" s="9">
        <f>INT(A157+1)</f>
        <v>3</v>
      </c>
      <c r="B158" s="33" t="s">
        <v>10</v>
      </c>
      <c r="C158" s="34"/>
      <c r="D158" s="35"/>
      <c r="E158" s="5"/>
      <c r="F158" s="53"/>
      <c r="G158" s="61"/>
      <c r="H158" s="67">
        <f>H80</f>
        <v>0</v>
      </c>
      <c r="I158" s="8"/>
    </row>
    <row r="159" spans="1:9" s="4" customFormat="1" ht="13.5" thickBot="1">
      <c r="A159" s="9">
        <f>INT(A158+1)</f>
        <v>4</v>
      </c>
      <c r="B159" s="33" t="s">
        <v>12</v>
      </c>
      <c r="C159" s="34"/>
      <c r="D159" s="35"/>
      <c r="E159" s="5"/>
      <c r="F159" s="53"/>
      <c r="G159" s="61"/>
      <c r="H159" s="67">
        <f>H96</f>
        <v>0</v>
      </c>
      <c r="I159" s="8"/>
    </row>
    <row r="160" spans="1:9" s="4" customFormat="1" ht="13.5" thickBot="1">
      <c r="A160" s="9">
        <f>INT(A159+1)</f>
        <v>5</v>
      </c>
      <c r="B160" s="33" t="s">
        <v>15</v>
      </c>
      <c r="C160" s="34"/>
      <c r="D160" s="35"/>
      <c r="E160" s="5"/>
      <c r="F160" s="53"/>
      <c r="G160" s="61"/>
      <c r="H160" s="67">
        <f>H152</f>
        <v>0</v>
      </c>
      <c r="I160" s="8"/>
    </row>
    <row r="161" spans="1:9" s="4" customFormat="1" ht="16.5" thickBot="1">
      <c r="A161" s="38">
        <f>INT(A160+1)</f>
        <v>6</v>
      </c>
      <c r="B161" s="39" t="s">
        <v>108</v>
      </c>
      <c r="C161" s="40"/>
      <c r="D161" s="41"/>
      <c r="E161" s="42"/>
      <c r="F161" s="54"/>
      <c r="G161" s="62"/>
      <c r="H161" s="73">
        <f>SUM(H156:H160)</f>
        <v>0</v>
      </c>
      <c r="I161" s="43"/>
    </row>
    <row r="162" spans="1:9" ht="13.5" thickTop="1"/>
  </sheetData>
  <sheetProtection insertRows="0"/>
  <protectedRanges>
    <protectedRange sqref="H156:H161 H84:H97 H57:H81 H8:H54 H100:H153" name="נוסחאות"/>
  </protectedRanges>
  <mergeCells count="44">
    <mergeCell ref="B136:D136"/>
    <mergeCell ref="B132:D132"/>
    <mergeCell ref="B72:D72"/>
    <mergeCell ref="A2:I2"/>
    <mergeCell ref="A3:D3"/>
    <mergeCell ref="B48:D48"/>
    <mergeCell ref="B57:D57"/>
    <mergeCell ref="B100:D100"/>
    <mergeCell ref="B104:D104"/>
    <mergeCell ref="A1:I1"/>
    <mergeCell ref="B8:D8"/>
    <mergeCell ref="B13:D13"/>
    <mergeCell ref="B18:D18"/>
    <mergeCell ref="A54:I54"/>
    <mergeCell ref="A81:I81"/>
    <mergeCell ref="B28:D28"/>
    <mergeCell ref="B33:D33"/>
    <mergeCell ref="B38:D38"/>
    <mergeCell ref="B43:D43"/>
    <mergeCell ref="B108:D108"/>
    <mergeCell ref="B112:D112"/>
    <mergeCell ref="B67:D67"/>
    <mergeCell ref="A6:I6"/>
    <mergeCell ref="A55:I55"/>
    <mergeCell ref="B62:D62"/>
    <mergeCell ref="B76:D76"/>
    <mergeCell ref="B84:D84"/>
    <mergeCell ref="B23:D23"/>
    <mergeCell ref="B116:D116"/>
    <mergeCell ref="B120:D120"/>
    <mergeCell ref="B124:D124"/>
    <mergeCell ref="B128:D128"/>
    <mergeCell ref="B140:D140"/>
    <mergeCell ref="A82:I82"/>
    <mergeCell ref="A98:I98"/>
    <mergeCell ref="A97:I97"/>
    <mergeCell ref="B88:D88"/>
    <mergeCell ref="B92:D92"/>
    <mergeCell ref="B157:D157"/>
    <mergeCell ref="B155:D155"/>
    <mergeCell ref="B144:D144"/>
    <mergeCell ref="B148:D148"/>
    <mergeCell ref="A153:I153"/>
    <mergeCell ref="A154:I154"/>
  </mergeCells>
  <phoneticPr fontId="10" type="noConversion"/>
  <pageMargins left="0.15748031496062992" right="0.31496062992125984" top="0.98425196850393704" bottom="0.98425196850393704" header="0.51181102362204722" footer="0.51181102362204722"/>
  <pageSetup orientation="landscape" r:id="rId1"/>
  <headerFooter alignWithMargins="0">
    <oddHeader>&amp;C&amp;"Arial,מודגש"&amp;16מכרז מממ 25-2012&amp;14 &amp;12
&amp;R&amp;"Arial,מודגש"&amp;16נספח 5.3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12">
    <outlinePr summaryBelow="0"/>
  </sheetPr>
  <dimension ref="A1:I158"/>
  <sheetViews>
    <sheetView rightToLeft="1" zoomScaleNormal="100" zoomScaleSheetLayoutView="75" workbookViewId="0">
      <selection activeCell="A149" sqref="A149:I149"/>
    </sheetView>
  </sheetViews>
  <sheetFormatPr defaultRowHeight="12.75"/>
  <cols>
    <col min="1" max="1" width="5.7109375" customWidth="1"/>
    <col min="2" max="2" width="41.28515625" style="3" customWidth="1"/>
    <col min="3" max="3" width="15.140625" style="3" customWidth="1"/>
    <col min="4" max="4" width="13.85546875" style="3" customWidth="1"/>
    <col min="5" max="5" width="9" style="7" customWidth="1"/>
    <col min="6" max="6" width="8.42578125" style="55" bestFit="1" customWidth="1"/>
    <col min="7" max="7" width="9.85546875" style="64" bestFit="1" customWidth="1"/>
    <col min="8" max="8" width="11.7109375" style="65" customWidth="1"/>
    <col min="9" max="9" width="20" customWidth="1"/>
  </cols>
  <sheetData>
    <row r="1" spans="1:9" ht="20.25">
      <c r="A1" s="112" t="s">
        <v>36</v>
      </c>
      <c r="B1" s="112"/>
      <c r="C1" s="112"/>
      <c r="D1" s="112"/>
      <c r="E1" s="112"/>
      <c r="F1" s="112"/>
      <c r="G1" s="112"/>
      <c r="H1" s="112"/>
      <c r="I1" s="112"/>
    </row>
    <row r="2" spans="1:9" ht="15.75">
      <c r="A2" s="108"/>
      <c r="B2" s="108"/>
      <c r="C2" s="108"/>
      <c r="D2" s="108"/>
      <c r="E2" s="108"/>
      <c r="F2" s="108"/>
      <c r="G2" s="108"/>
      <c r="H2" s="108"/>
      <c r="I2" s="108"/>
    </row>
    <row r="3" spans="1:9" ht="15.75">
      <c r="A3" s="113" t="s">
        <v>113</v>
      </c>
      <c r="B3" s="113"/>
      <c r="C3" s="113"/>
      <c r="D3" s="113"/>
      <c r="E3" s="21"/>
      <c r="F3" s="46"/>
      <c r="G3" s="56"/>
      <c r="H3" s="46"/>
      <c r="I3" s="21"/>
    </row>
    <row r="4" spans="1:9" ht="15.75">
      <c r="A4" s="78"/>
      <c r="B4" s="78" t="s">
        <v>112</v>
      </c>
      <c r="C4" s="78"/>
      <c r="D4" s="78"/>
      <c r="E4" s="21"/>
      <c r="F4" s="46"/>
      <c r="G4" s="56"/>
      <c r="H4" s="46"/>
      <c r="I4" s="21"/>
    </row>
    <row r="5" spans="1:9" ht="13.5" thickBot="1">
      <c r="A5" s="1"/>
      <c r="B5" s="2"/>
      <c r="C5" s="2"/>
      <c r="D5" s="2"/>
      <c r="E5" s="6"/>
      <c r="F5" s="47"/>
      <c r="G5" s="63"/>
    </row>
    <row r="6" spans="1:9" ht="19.5" thickTop="1" thickBot="1">
      <c r="A6" s="109" t="s">
        <v>9</v>
      </c>
      <c r="B6" s="110"/>
      <c r="C6" s="110"/>
      <c r="D6" s="110"/>
      <c r="E6" s="110"/>
      <c r="F6" s="110"/>
      <c r="G6" s="110"/>
      <c r="H6" s="110"/>
      <c r="I6" s="111"/>
    </row>
    <row r="7" spans="1:9" ht="27" thickTop="1" thickBot="1">
      <c r="A7" s="28" t="s">
        <v>4</v>
      </c>
      <c r="B7" s="44" t="s">
        <v>0</v>
      </c>
      <c r="C7" s="44" t="s">
        <v>6</v>
      </c>
      <c r="D7" s="30" t="s">
        <v>1</v>
      </c>
      <c r="E7" s="32" t="s">
        <v>2</v>
      </c>
      <c r="F7" s="48" t="s">
        <v>7</v>
      </c>
      <c r="G7" s="58" t="s">
        <v>75</v>
      </c>
      <c r="H7" s="66" t="s">
        <v>5</v>
      </c>
      <c r="I7" s="31" t="s">
        <v>3</v>
      </c>
    </row>
    <row r="8" spans="1:9" s="4" customFormat="1">
      <c r="A8" s="9">
        <v>1</v>
      </c>
      <c r="B8" s="102" t="s">
        <v>53</v>
      </c>
      <c r="C8" s="103"/>
      <c r="D8" s="104"/>
      <c r="E8" s="5">
        <v>300</v>
      </c>
      <c r="F8" s="49">
        <f>SUMPRODUCT(F9:F12,E9:E12)</f>
        <v>0</v>
      </c>
      <c r="G8" s="59">
        <v>900</v>
      </c>
      <c r="H8" s="67">
        <f>+F8*E8</f>
        <v>0</v>
      </c>
      <c r="I8" s="8"/>
    </row>
    <row r="9" spans="1:9" s="15" customFormat="1">
      <c r="A9" s="10">
        <f>A8+0.01</f>
        <v>1.01</v>
      </c>
      <c r="B9" s="11"/>
      <c r="C9" s="11"/>
      <c r="D9" s="12"/>
      <c r="E9" s="13"/>
      <c r="F9" s="50"/>
      <c r="G9" s="74"/>
      <c r="H9" s="68"/>
      <c r="I9" s="14"/>
    </row>
    <row r="10" spans="1:9" s="15" customFormat="1">
      <c r="A10" s="10">
        <f>A9+0.01</f>
        <v>1.02</v>
      </c>
      <c r="B10" s="16"/>
      <c r="C10" s="16"/>
      <c r="D10" s="17"/>
      <c r="E10" s="13"/>
      <c r="F10" s="50"/>
      <c r="G10" s="74"/>
      <c r="H10" s="68"/>
      <c r="I10" s="18"/>
    </row>
    <row r="11" spans="1:9" s="15" customFormat="1">
      <c r="A11" s="10">
        <f>A10+0.01</f>
        <v>1.03</v>
      </c>
      <c r="B11" s="16"/>
      <c r="C11" s="16"/>
      <c r="D11" s="17"/>
      <c r="E11" s="13"/>
      <c r="F11" s="50"/>
      <c r="G11" s="74"/>
      <c r="H11" s="68"/>
      <c r="I11" s="18"/>
    </row>
    <row r="12" spans="1:9" s="15" customFormat="1" ht="13.5" thickBot="1">
      <c r="A12" s="10">
        <f>A11+0.01</f>
        <v>1.04</v>
      </c>
      <c r="B12" s="16"/>
      <c r="C12" s="16"/>
      <c r="D12" s="17"/>
      <c r="E12" s="13"/>
      <c r="F12" s="50"/>
      <c r="G12" s="74"/>
      <c r="H12" s="68"/>
      <c r="I12" s="18"/>
    </row>
    <row r="13" spans="1:9" s="4" customFormat="1">
      <c r="A13" s="9">
        <f>INT(A12+1)</f>
        <v>2</v>
      </c>
      <c r="B13" s="102" t="s">
        <v>54</v>
      </c>
      <c r="C13" s="103"/>
      <c r="D13" s="104"/>
      <c r="E13" s="5">
        <v>100</v>
      </c>
      <c r="F13" s="49">
        <f>SUMPRODUCT(F14:F17,E14:E17)</f>
        <v>0</v>
      </c>
      <c r="G13" s="75">
        <v>60</v>
      </c>
      <c r="H13" s="67">
        <f>+F13*E13</f>
        <v>0</v>
      </c>
      <c r="I13" s="8"/>
    </row>
    <row r="14" spans="1:9" s="15" customFormat="1">
      <c r="A14" s="10">
        <f>A13+0.01</f>
        <v>2.0099999999999998</v>
      </c>
      <c r="B14" s="16"/>
      <c r="C14" s="16"/>
      <c r="D14" s="17"/>
      <c r="E14" s="19"/>
      <c r="F14" s="51"/>
      <c r="G14" s="76"/>
      <c r="H14" s="69"/>
      <c r="I14" s="20"/>
    </row>
    <row r="15" spans="1:9" s="15" customFormat="1">
      <c r="A15" s="10">
        <f>A14+0.01</f>
        <v>2.0199999999999996</v>
      </c>
      <c r="B15" s="16"/>
      <c r="C15" s="16"/>
      <c r="D15" s="17"/>
      <c r="E15" s="19"/>
      <c r="F15" s="51"/>
      <c r="G15" s="76"/>
      <c r="H15" s="69"/>
      <c r="I15" s="20"/>
    </row>
    <row r="16" spans="1:9" s="15" customFormat="1">
      <c r="A16" s="10">
        <f>A15+0.01</f>
        <v>2.0299999999999994</v>
      </c>
      <c r="B16" s="16"/>
      <c r="C16" s="16"/>
      <c r="D16" s="17"/>
      <c r="E16" s="19"/>
      <c r="F16" s="51"/>
      <c r="G16" s="76"/>
      <c r="H16" s="69"/>
      <c r="I16" s="20"/>
    </row>
    <row r="17" spans="1:9" s="15" customFormat="1" ht="13.5" thickBot="1">
      <c r="A17" s="10">
        <f>A16+0.01</f>
        <v>2.0399999999999991</v>
      </c>
      <c r="B17" s="16"/>
      <c r="C17" s="16"/>
      <c r="D17" s="17"/>
      <c r="E17" s="19"/>
      <c r="F17" s="51"/>
      <c r="G17" s="76"/>
      <c r="H17" s="69"/>
      <c r="I17" s="20"/>
    </row>
    <row r="18" spans="1:9" s="4" customFormat="1">
      <c r="A18" s="9">
        <f>INT(A17+1)</f>
        <v>3</v>
      </c>
      <c r="B18" s="102" t="s">
        <v>83</v>
      </c>
      <c r="C18" s="103"/>
      <c r="D18" s="104"/>
      <c r="E18" s="5">
        <v>150</v>
      </c>
      <c r="F18" s="49">
        <f>SUMPRODUCT(F19:F22,E19:E22)</f>
        <v>0</v>
      </c>
      <c r="G18" s="75">
        <v>100</v>
      </c>
      <c r="H18" s="67">
        <f>+F18*E18</f>
        <v>0</v>
      </c>
      <c r="I18" s="22" t="s">
        <v>8</v>
      </c>
    </row>
    <row r="19" spans="1:9" s="15" customFormat="1">
      <c r="A19" s="10">
        <f>A18+0.01</f>
        <v>3.01</v>
      </c>
      <c r="B19" s="16"/>
      <c r="C19" s="16"/>
      <c r="D19" s="17"/>
      <c r="E19" s="19"/>
      <c r="F19" s="51"/>
      <c r="G19" s="76"/>
      <c r="H19" s="69"/>
      <c r="I19" s="20"/>
    </row>
    <row r="20" spans="1:9" s="15" customFormat="1">
      <c r="A20" s="10">
        <f>A19+0.01</f>
        <v>3.0199999999999996</v>
      </c>
      <c r="B20" s="16"/>
      <c r="C20" s="16"/>
      <c r="D20" s="17"/>
      <c r="E20" s="19"/>
      <c r="F20" s="51"/>
      <c r="G20" s="76"/>
      <c r="H20" s="69"/>
      <c r="I20" s="20"/>
    </row>
    <row r="21" spans="1:9" s="15" customFormat="1">
      <c r="A21" s="10">
        <f>A20+0.01</f>
        <v>3.0299999999999994</v>
      </c>
      <c r="B21" s="16"/>
      <c r="C21" s="16"/>
      <c r="D21" s="17"/>
      <c r="E21" s="19"/>
      <c r="F21" s="51"/>
      <c r="G21" s="76"/>
      <c r="H21" s="69"/>
      <c r="I21" s="20"/>
    </row>
    <row r="22" spans="1:9" s="15" customFormat="1" ht="13.5" thickBot="1">
      <c r="A22" s="10">
        <f>A21+0.01</f>
        <v>3.0399999999999991</v>
      </c>
      <c r="B22" s="16"/>
      <c r="C22" s="16"/>
      <c r="D22" s="17"/>
      <c r="E22" s="19"/>
      <c r="F22" s="51"/>
      <c r="G22" s="76"/>
      <c r="H22" s="69"/>
      <c r="I22" s="20"/>
    </row>
    <row r="23" spans="1:9" s="4" customFormat="1">
      <c r="A23" s="9">
        <f>INT(A22+1)</f>
        <v>4</v>
      </c>
      <c r="B23" s="102" t="s">
        <v>56</v>
      </c>
      <c r="C23" s="103"/>
      <c r="D23" s="104"/>
      <c r="E23" s="5">
        <v>50</v>
      </c>
      <c r="F23" s="49">
        <f>SUMPRODUCT(F24:F27,E24:E27)</f>
        <v>0</v>
      </c>
      <c r="G23" s="75">
        <v>12</v>
      </c>
      <c r="H23" s="67">
        <f>+F23*E23</f>
        <v>0</v>
      </c>
      <c r="I23" s="22" t="s">
        <v>8</v>
      </c>
    </row>
    <row r="24" spans="1:9" s="15" customFormat="1">
      <c r="A24" s="10">
        <f>A23+0.01</f>
        <v>4.01</v>
      </c>
      <c r="B24" s="16"/>
      <c r="C24" s="16"/>
      <c r="D24" s="17"/>
      <c r="E24" s="19"/>
      <c r="F24" s="51"/>
      <c r="G24" s="76"/>
      <c r="H24" s="69"/>
      <c r="I24" s="20"/>
    </row>
    <row r="25" spans="1:9" s="15" customFormat="1">
      <c r="A25" s="10">
        <f>A24+0.01</f>
        <v>4.0199999999999996</v>
      </c>
      <c r="B25" s="16"/>
      <c r="C25" s="16"/>
      <c r="D25" s="17"/>
      <c r="E25" s="19"/>
      <c r="F25" s="51"/>
      <c r="G25" s="76"/>
      <c r="H25" s="69"/>
      <c r="I25" s="20"/>
    </row>
    <row r="26" spans="1:9" s="15" customFormat="1">
      <c r="A26" s="10">
        <f>A25+0.01</f>
        <v>4.0299999999999994</v>
      </c>
      <c r="B26" s="16"/>
      <c r="C26" s="16"/>
      <c r="D26" s="17"/>
      <c r="E26" s="19"/>
      <c r="F26" s="51"/>
      <c r="G26" s="76"/>
      <c r="H26" s="69"/>
      <c r="I26" s="20"/>
    </row>
    <row r="27" spans="1:9" s="15" customFormat="1" ht="13.5" thickBot="1">
      <c r="A27" s="10">
        <f>A26+0.01</f>
        <v>4.0399999999999991</v>
      </c>
      <c r="B27" s="16"/>
      <c r="C27" s="16"/>
      <c r="D27" s="17"/>
      <c r="E27" s="19"/>
      <c r="F27" s="51"/>
      <c r="G27" s="76"/>
      <c r="H27" s="69"/>
      <c r="I27" s="20"/>
    </row>
    <row r="28" spans="1:9" s="4" customFormat="1">
      <c r="A28" s="9">
        <f>INT(A27+1)</f>
        <v>5</v>
      </c>
      <c r="B28" s="102" t="s">
        <v>79</v>
      </c>
      <c r="C28" s="103"/>
      <c r="D28" s="104"/>
      <c r="E28" s="5">
        <v>200</v>
      </c>
      <c r="F28" s="49">
        <f>SUMPRODUCT(F29:F32,E29:E32)</f>
        <v>0</v>
      </c>
      <c r="G28" s="75">
        <v>500</v>
      </c>
      <c r="H28" s="67">
        <f>+F28*E28</f>
        <v>0</v>
      </c>
      <c r="I28" s="22" t="s">
        <v>8</v>
      </c>
    </row>
    <row r="29" spans="1:9" s="15" customFormat="1">
      <c r="A29" s="10">
        <f>A28+0.01</f>
        <v>5.01</v>
      </c>
      <c r="B29" s="16"/>
      <c r="C29" s="16"/>
      <c r="D29" s="17"/>
      <c r="E29" s="19"/>
      <c r="F29" s="51"/>
      <c r="G29" s="76"/>
      <c r="H29" s="69"/>
      <c r="I29" s="20"/>
    </row>
    <row r="30" spans="1:9" s="15" customFormat="1">
      <c r="A30" s="10">
        <f>A29+0.01</f>
        <v>5.0199999999999996</v>
      </c>
      <c r="B30" s="16"/>
      <c r="C30" s="16"/>
      <c r="D30" s="17"/>
      <c r="E30" s="19"/>
      <c r="F30" s="51"/>
      <c r="G30" s="76"/>
      <c r="H30" s="69"/>
      <c r="I30" s="20"/>
    </row>
    <row r="31" spans="1:9" s="15" customFormat="1">
      <c r="A31" s="10">
        <f>A30+0.01</f>
        <v>5.0299999999999994</v>
      </c>
      <c r="B31" s="16"/>
      <c r="C31" s="16"/>
      <c r="D31" s="17"/>
      <c r="E31" s="19"/>
      <c r="F31" s="51"/>
      <c r="G31" s="76"/>
      <c r="H31" s="69"/>
      <c r="I31" s="20"/>
    </row>
    <row r="32" spans="1:9" s="15" customFormat="1" ht="13.5" thickBot="1">
      <c r="A32" s="10">
        <f>A31+0.01</f>
        <v>5.0399999999999991</v>
      </c>
      <c r="B32" s="16"/>
      <c r="C32" s="16"/>
      <c r="D32" s="17"/>
      <c r="E32" s="19"/>
      <c r="F32" s="51"/>
      <c r="G32" s="76"/>
      <c r="H32" s="69"/>
      <c r="I32" s="20"/>
    </row>
    <row r="33" spans="1:9" s="4" customFormat="1">
      <c r="A33" s="9">
        <f>INT(A27+1)</f>
        <v>5</v>
      </c>
      <c r="B33" s="102" t="s">
        <v>57</v>
      </c>
      <c r="C33" s="103"/>
      <c r="D33" s="104"/>
      <c r="E33" s="5">
        <v>150</v>
      </c>
      <c r="F33" s="49">
        <f>SUMPRODUCT(F34:F37,E34:E37)</f>
        <v>0</v>
      </c>
      <c r="G33" s="75">
        <v>8</v>
      </c>
      <c r="H33" s="67">
        <f>+F33*E33</f>
        <v>0</v>
      </c>
      <c r="I33" s="22" t="s">
        <v>8</v>
      </c>
    </row>
    <row r="34" spans="1:9" s="15" customFormat="1">
      <c r="A34" s="10">
        <f>A33+0.01</f>
        <v>5.01</v>
      </c>
      <c r="B34" s="11"/>
      <c r="C34" s="11"/>
      <c r="D34" s="12"/>
      <c r="E34" s="13"/>
      <c r="F34" s="50"/>
      <c r="G34" s="74"/>
      <c r="H34" s="70"/>
      <c r="I34" s="14"/>
    </row>
    <row r="35" spans="1:9" s="15" customFormat="1">
      <c r="A35" s="10">
        <f>A34+0.01</f>
        <v>5.0199999999999996</v>
      </c>
      <c r="B35" s="16"/>
      <c r="C35" s="16"/>
      <c r="D35" s="17"/>
      <c r="E35" s="13"/>
      <c r="F35" s="50"/>
      <c r="G35" s="74"/>
      <c r="H35" s="70"/>
      <c r="I35" s="18"/>
    </row>
    <row r="36" spans="1:9" s="15" customFormat="1">
      <c r="A36" s="10">
        <f>A35+0.01</f>
        <v>5.0299999999999994</v>
      </c>
      <c r="B36" s="16"/>
      <c r="C36" s="16"/>
      <c r="D36" s="17"/>
      <c r="E36" s="13"/>
      <c r="F36" s="50"/>
      <c r="G36" s="74"/>
      <c r="H36" s="70"/>
      <c r="I36" s="18"/>
    </row>
    <row r="37" spans="1:9" s="15" customFormat="1" ht="13.5" thickBot="1">
      <c r="A37" s="10">
        <f>A36+0.01</f>
        <v>5.0399999999999991</v>
      </c>
      <c r="B37" s="16"/>
      <c r="C37" s="16"/>
      <c r="D37" s="17"/>
      <c r="E37" s="13"/>
      <c r="F37" s="50"/>
      <c r="G37" s="74"/>
      <c r="H37" s="70"/>
      <c r="I37" s="18"/>
    </row>
    <row r="38" spans="1:9" s="4" customFormat="1" ht="25.5" customHeight="1">
      <c r="A38" s="9">
        <f>INT(A37+1)</f>
        <v>6</v>
      </c>
      <c r="B38" s="102" t="s">
        <v>60</v>
      </c>
      <c r="C38" s="103"/>
      <c r="D38" s="104"/>
      <c r="E38" s="5">
        <v>30</v>
      </c>
      <c r="F38" s="49">
        <f>SUMPRODUCT(F39:F42,E39:E42)</f>
        <v>0</v>
      </c>
      <c r="G38" s="75">
        <v>1500</v>
      </c>
      <c r="H38" s="67">
        <f>+F38*E38</f>
        <v>0</v>
      </c>
      <c r="I38" s="8"/>
    </row>
    <row r="39" spans="1:9" s="15" customFormat="1">
      <c r="A39" s="10">
        <f>A38+0.01</f>
        <v>6.01</v>
      </c>
      <c r="B39" s="16"/>
      <c r="C39" s="16"/>
      <c r="D39" s="17"/>
      <c r="E39" s="19"/>
      <c r="F39" s="51"/>
      <c r="G39" s="76"/>
      <c r="H39" s="69"/>
      <c r="I39" s="20"/>
    </row>
    <row r="40" spans="1:9" s="15" customFormat="1">
      <c r="A40" s="10">
        <f>A39+0.01</f>
        <v>6.02</v>
      </c>
      <c r="B40" s="16"/>
      <c r="C40" s="16"/>
      <c r="D40" s="17"/>
      <c r="E40" s="19"/>
      <c r="F40" s="51"/>
      <c r="G40" s="76"/>
      <c r="H40" s="69"/>
      <c r="I40" s="20"/>
    </row>
    <row r="41" spans="1:9" s="15" customFormat="1">
      <c r="A41" s="10">
        <f>A40+0.01</f>
        <v>6.0299999999999994</v>
      </c>
      <c r="B41" s="16"/>
      <c r="C41" s="16"/>
      <c r="D41" s="17"/>
      <c r="E41" s="19"/>
      <c r="F41" s="51"/>
      <c r="G41" s="76"/>
      <c r="H41" s="69"/>
      <c r="I41" s="20"/>
    </row>
    <row r="42" spans="1:9" s="15" customFormat="1" ht="13.5" thickBot="1">
      <c r="A42" s="10">
        <f>A41+0.01</f>
        <v>6.0399999999999991</v>
      </c>
      <c r="B42" s="16"/>
      <c r="C42" s="16"/>
      <c r="D42" s="17"/>
      <c r="E42" s="19"/>
      <c r="F42" s="51"/>
      <c r="G42" s="76"/>
      <c r="H42" s="69"/>
      <c r="I42" s="20"/>
    </row>
    <row r="43" spans="1:9" s="4" customFormat="1" ht="25.5" customHeight="1">
      <c r="A43" s="9">
        <f>INT(A42+1)</f>
        <v>7</v>
      </c>
      <c r="B43" s="102" t="s">
        <v>61</v>
      </c>
      <c r="C43" s="103"/>
      <c r="D43" s="104"/>
      <c r="E43" s="5">
        <v>10</v>
      </c>
      <c r="F43" s="49">
        <f>SUMPRODUCT(F44:F47,E44:E47)</f>
        <v>0</v>
      </c>
      <c r="G43" s="75">
        <v>60</v>
      </c>
      <c r="H43" s="67">
        <f>+F43*E43</f>
        <v>0</v>
      </c>
      <c r="I43" s="8"/>
    </row>
    <row r="44" spans="1:9" s="15" customFormat="1">
      <c r="A44" s="10">
        <f>A43+0.01</f>
        <v>7.01</v>
      </c>
      <c r="B44" s="16"/>
      <c r="C44" s="16"/>
      <c r="D44" s="17"/>
      <c r="E44" s="19"/>
      <c r="F44" s="51"/>
      <c r="G44" s="76"/>
      <c r="H44" s="69"/>
      <c r="I44" s="20"/>
    </row>
    <row r="45" spans="1:9" s="15" customFormat="1">
      <c r="A45" s="10">
        <f>A44+0.01</f>
        <v>7.02</v>
      </c>
      <c r="B45" s="16"/>
      <c r="C45" s="16"/>
      <c r="D45" s="17"/>
      <c r="E45" s="19"/>
      <c r="F45" s="51"/>
      <c r="G45" s="76"/>
      <c r="H45" s="69"/>
      <c r="I45" s="20"/>
    </row>
    <row r="46" spans="1:9" s="15" customFormat="1">
      <c r="A46" s="10">
        <f>A45+0.01</f>
        <v>7.0299999999999994</v>
      </c>
      <c r="B46" s="16"/>
      <c r="C46" s="16"/>
      <c r="D46" s="17"/>
      <c r="E46" s="19"/>
      <c r="F46" s="51"/>
      <c r="G46" s="76"/>
      <c r="H46" s="69"/>
      <c r="I46" s="20"/>
    </row>
    <row r="47" spans="1:9" s="15" customFormat="1">
      <c r="A47" s="10">
        <f>A46+0.01</f>
        <v>7.0399999999999991</v>
      </c>
      <c r="B47" s="16"/>
      <c r="C47" s="16"/>
      <c r="D47" s="17"/>
      <c r="E47" s="19"/>
      <c r="F47" s="51"/>
      <c r="G47" s="76"/>
      <c r="H47" s="69"/>
      <c r="I47" s="20"/>
    </row>
    <row r="48" spans="1:9" s="4" customFormat="1" ht="13.5" thickBot="1">
      <c r="A48" s="24">
        <f>INT(A47+1)</f>
        <v>8</v>
      </c>
      <c r="B48" s="25" t="s">
        <v>104</v>
      </c>
      <c r="C48" s="25"/>
      <c r="D48" s="25"/>
      <c r="E48" s="26"/>
      <c r="F48" s="52"/>
      <c r="G48" s="77"/>
      <c r="H48" s="71">
        <f>SUM(H8:H47)</f>
        <v>0</v>
      </c>
      <c r="I48" s="27"/>
    </row>
    <row r="49" spans="1:9" ht="17.25" thickTop="1" thickBot="1">
      <c r="A49" s="108"/>
      <c r="B49" s="108"/>
      <c r="C49" s="108"/>
      <c r="D49" s="108"/>
      <c r="E49" s="108"/>
      <c r="F49" s="108"/>
      <c r="G49" s="114"/>
      <c r="H49" s="108"/>
      <c r="I49" s="108"/>
    </row>
    <row r="50" spans="1:9" ht="18.75" customHeight="1" thickTop="1" thickBot="1">
      <c r="A50" s="109" t="s">
        <v>10</v>
      </c>
      <c r="B50" s="110"/>
      <c r="C50" s="110"/>
      <c r="D50" s="110"/>
      <c r="E50" s="110"/>
      <c r="F50" s="110"/>
      <c r="G50" s="115"/>
      <c r="H50" s="110"/>
      <c r="I50" s="111"/>
    </row>
    <row r="51" spans="1:9" ht="27" thickTop="1" thickBot="1">
      <c r="A51" s="28" t="s">
        <v>4</v>
      </c>
      <c r="B51" s="44" t="s">
        <v>0</v>
      </c>
      <c r="C51" s="44" t="s">
        <v>6</v>
      </c>
      <c r="D51" s="30" t="s">
        <v>1</v>
      </c>
      <c r="E51" s="32" t="s">
        <v>2</v>
      </c>
      <c r="F51" s="48" t="s">
        <v>7</v>
      </c>
      <c r="G51" s="48" t="s">
        <v>75</v>
      </c>
      <c r="H51" s="66" t="s">
        <v>5</v>
      </c>
      <c r="I51" s="31" t="s">
        <v>3</v>
      </c>
    </row>
    <row r="52" spans="1:9" s="4" customFormat="1" ht="38.25" customHeight="1">
      <c r="A52" s="9">
        <f>1</f>
        <v>1</v>
      </c>
      <c r="B52" s="102" t="s">
        <v>58</v>
      </c>
      <c r="C52" s="103"/>
      <c r="D52" s="104"/>
      <c r="E52" s="5">
        <v>100</v>
      </c>
      <c r="F52" s="49">
        <f>SUMPRODUCT(F53:F56,E53:E56)</f>
        <v>0</v>
      </c>
      <c r="G52" s="75">
        <v>1600</v>
      </c>
      <c r="H52" s="67">
        <f>+F52*E52</f>
        <v>0</v>
      </c>
      <c r="I52" s="8"/>
    </row>
    <row r="53" spans="1:9" s="15" customFormat="1">
      <c r="A53" s="10">
        <f>A52+0.01</f>
        <v>1.01</v>
      </c>
      <c r="B53" s="16"/>
      <c r="C53" s="16"/>
      <c r="D53" s="17"/>
      <c r="E53" s="19"/>
      <c r="F53" s="51"/>
      <c r="G53" s="76"/>
      <c r="H53" s="69"/>
      <c r="I53" s="20"/>
    </row>
    <row r="54" spans="1:9" s="15" customFormat="1">
      <c r="A54" s="10">
        <f>A53+0.01</f>
        <v>1.02</v>
      </c>
      <c r="B54" s="16"/>
      <c r="C54" s="16"/>
      <c r="D54" s="17"/>
      <c r="E54" s="19"/>
      <c r="F54" s="51"/>
      <c r="G54" s="76"/>
      <c r="H54" s="69"/>
      <c r="I54" s="20"/>
    </row>
    <row r="55" spans="1:9" s="15" customFormat="1">
      <c r="A55" s="10">
        <f>A54+0.01</f>
        <v>1.03</v>
      </c>
      <c r="B55" s="16"/>
      <c r="C55" s="16"/>
      <c r="D55" s="17"/>
      <c r="E55" s="19"/>
      <c r="F55" s="51"/>
      <c r="G55" s="76"/>
      <c r="H55" s="69"/>
      <c r="I55" s="20"/>
    </row>
    <row r="56" spans="1:9" s="15" customFormat="1" ht="13.5" thickBot="1">
      <c r="A56" s="10">
        <f>A55+0.01</f>
        <v>1.04</v>
      </c>
      <c r="B56" s="16"/>
      <c r="C56" s="16"/>
      <c r="D56" s="17"/>
      <c r="E56" s="19"/>
      <c r="F56" s="51"/>
      <c r="G56" s="76"/>
      <c r="H56" s="69"/>
      <c r="I56" s="20"/>
    </row>
    <row r="57" spans="1:9" s="4" customFormat="1" ht="25.5" customHeight="1">
      <c r="A57" s="9">
        <f>INT(A56+1)</f>
        <v>2</v>
      </c>
      <c r="B57" s="102" t="s">
        <v>59</v>
      </c>
      <c r="C57" s="103"/>
      <c r="D57" s="104"/>
      <c r="E57" s="5">
        <v>5</v>
      </c>
      <c r="F57" s="49">
        <f>SUMPRODUCT(F58:F61,E58:E61)</f>
        <v>0</v>
      </c>
      <c r="G57" s="75">
        <v>1600</v>
      </c>
      <c r="H57" s="67">
        <f>+F57*E57</f>
        <v>0</v>
      </c>
      <c r="I57" s="8"/>
    </row>
    <row r="58" spans="1:9" s="15" customFormat="1">
      <c r="A58" s="10">
        <f>A57+0.01</f>
        <v>2.0099999999999998</v>
      </c>
      <c r="B58" s="16"/>
      <c r="C58" s="16"/>
      <c r="D58" s="17"/>
      <c r="E58" s="19"/>
      <c r="F58" s="51"/>
      <c r="G58" s="76"/>
      <c r="H58" s="69"/>
      <c r="I58" s="20"/>
    </row>
    <row r="59" spans="1:9" s="15" customFormat="1">
      <c r="A59" s="10">
        <f>A58+0.01</f>
        <v>2.0199999999999996</v>
      </c>
      <c r="B59" s="16"/>
      <c r="C59" s="16"/>
      <c r="D59" s="17"/>
      <c r="E59" s="19"/>
      <c r="F59" s="51"/>
      <c r="G59" s="76"/>
      <c r="H59" s="69"/>
      <c r="I59" s="20"/>
    </row>
    <row r="60" spans="1:9" s="15" customFormat="1">
      <c r="A60" s="10">
        <f>A59+0.01</f>
        <v>2.0299999999999994</v>
      </c>
      <c r="B60" s="16"/>
      <c r="C60" s="16"/>
      <c r="D60" s="17"/>
      <c r="E60" s="19"/>
      <c r="F60" s="51"/>
      <c r="G60" s="76"/>
      <c r="H60" s="69"/>
      <c r="I60" s="20"/>
    </row>
    <row r="61" spans="1:9" s="15" customFormat="1" ht="13.5" thickBot="1">
      <c r="A61" s="10">
        <f>A60+0.01</f>
        <v>2.0399999999999991</v>
      </c>
      <c r="B61" s="16"/>
      <c r="C61" s="16"/>
      <c r="D61" s="17"/>
      <c r="E61" s="19"/>
      <c r="F61" s="51"/>
      <c r="G61" s="76"/>
      <c r="H61" s="69"/>
      <c r="I61" s="20"/>
    </row>
    <row r="62" spans="1:9" s="4" customFormat="1" ht="25.5" customHeight="1">
      <c r="A62" s="9">
        <f>INT(A61+1)</f>
        <v>3</v>
      </c>
      <c r="B62" s="102" t="s">
        <v>77</v>
      </c>
      <c r="C62" s="103"/>
      <c r="D62" s="104"/>
      <c r="E62" s="5">
        <v>30</v>
      </c>
      <c r="F62" s="49">
        <f>SUMPRODUCT(F63:F66,E63:E66)</f>
        <v>0</v>
      </c>
      <c r="G62" s="75">
        <v>150</v>
      </c>
      <c r="H62" s="67">
        <f>+F62*E62</f>
        <v>0</v>
      </c>
      <c r="I62" s="8"/>
    </row>
    <row r="63" spans="1:9" s="15" customFormat="1">
      <c r="A63" s="10">
        <f>A62+0.01</f>
        <v>3.01</v>
      </c>
      <c r="B63" s="16"/>
      <c r="C63" s="16"/>
      <c r="D63" s="17"/>
      <c r="E63" s="19"/>
      <c r="F63" s="51"/>
      <c r="G63" s="76"/>
      <c r="H63" s="69"/>
      <c r="I63" s="20"/>
    </row>
    <row r="64" spans="1:9" s="15" customFormat="1">
      <c r="A64" s="10">
        <f>A63+0.01</f>
        <v>3.0199999999999996</v>
      </c>
      <c r="B64" s="16"/>
      <c r="C64" s="16"/>
      <c r="D64" s="17"/>
      <c r="E64" s="19"/>
      <c r="F64" s="51"/>
      <c r="G64" s="76"/>
      <c r="H64" s="69"/>
      <c r="I64" s="20"/>
    </row>
    <row r="65" spans="1:9" s="15" customFormat="1">
      <c r="A65" s="10">
        <f>A64+0.01</f>
        <v>3.0299999999999994</v>
      </c>
      <c r="B65" s="16"/>
      <c r="C65" s="16"/>
      <c r="D65" s="17"/>
      <c r="E65" s="19"/>
      <c r="F65" s="51"/>
      <c r="G65" s="76"/>
      <c r="H65" s="69"/>
      <c r="I65" s="20"/>
    </row>
    <row r="66" spans="1:9" s="15" customFormat="1" ht="13.5" thickBot="1">
      <c r="A66" s="10">
        <f>A65+0.01</f>
        <v>3.0399999999999991</v>
      </c>
      <c r="B66" s="16"/>
      <c r="C66" s="16"/>
      <c r="D66" s="17"/>
      <c r="E66" s="19"/>
      <c r="F66" s="51"/>
      <c r="G66" s="76"/>
      <c r="H66" s="69"/>
      <c r="I66" s="20"/>
    </row>
    <row r="67" spans="1:9" s="4" customFormat="1" ht="25.5" customHeight="1">
      <c r="A67" s="9">
        <f>INT(A66+1)</f>
        <v>4</v>
      </c>
      <c r="B67" s="102" t="s">
        <v>11</v>
      </c>
      <c r="C67" s="103"/>
      <c r="D67" s="104"/>
      <c r="E67" s="5">
        <v>300</v>
      </c>
      <c r="F67" s="49">
        <f>SUMPRODUCT(F68:F70,E68:E70)</f>
        <v>0</v>
      </c>
      <c r="G67" s="75">
        <v>10</v>
      </c>
      <c r="H67" s="67">
        <f>+F67*E67</f>
        <v>0</v>
      </c>
      <c r="I67" s="8"/>
    </row>
    <row r="68" spans="1:9" s="15" customFormat="1">
      <c r="A68" s="10">
        <f>A67+0.01</f>
        <v>4.01</v>
      </c>
      <c r="B68" s="16"/>
      <c r="C68" s="16"/>
      <c r="D68" s="17"/>
      <c r="E68" s="19"/>
      <c r="F68" s="51"/>
      <c r="G68" s="76"/>
      <c r="H68" s="69"/>
      <c r="I68" s="20"/>
    </row>
    <row r="69" spans="1:9" s="15" customFormat="1">
      <c r="A69" s="10">
        <f>A68+0.01</f>
        <v>4.0199999999999996</v>
      </c>
      <c r="B69" s="16"/>
      <c r="C69" s="16"/>
      <c r="D69" s="17"/>
      <c r="E69" s="19"/>
      <c r="F69" s="51"/>
      <c r="G69" s="76"/>
      <c r="H69" s="69"/>
      <c r="I69" s="20"/>
    </row>
    <row r="70" spans="1:9" s="15" customFormat="1" ht="13.5" thickBot="1">
      <c r="A70" s="10">
        <f>A69+0.01</f>
        <v>4.0299999999999994</v>
      </c>
      <c r="B70" s="16"/>
      <c r="C70" s="16"/>
      <c r="D70" s="17"/>
      <c r="E70" s="19"/>
      <c r="F70" s="51"/>
      <c r="G70" s="76"/>
      <c r="H70" s="69"/>
      <c r="I70" s="20"/>
    </row>
    <row r="71" spans="1:9" s="4" customFormat="1" ht="25.5" customHeight="1">
      <c r="A71" s="9">
        <f>INT(A70+1)</f>
        <v>5</v>
      </c>
      <c r="B71" s="102" t="s">
        <v>49</v>
      </c>
      <c r="C71" s="103"/>
      <c r="D71" s="104"/>
      <c r="E71" s="5">
        <v>200</v>
      </c>
      <c r="F71" s="49">
        <f>SUMPRODUCT(F72:F74,E72:E74)</f>
        <v>0</v>
      </c>
      <c r="G71" s="75">
        <v>40</v>
      </c>
      <c r="H71" s="67">
        <f>+F71*E71</f>
        <v>0</v>
      </c>
      <c r="I71" s="8"/>
    </row>
    <row r="72" spans="1:9" s="15" customFormat="1">
      <c r="A72" s="10">
        <f>A71+0.01</f>
        <v>5.01</v>
      </c>
      <c r="B72" s="16"/>
      <c r="C72" s="16"/>
      <c r="D72" s="17"/>
      <c r="E72" s="19"/>
      <c r="F72" s="51"/>
      <c r="G72" s="76"/>
      <c r="H72" s="69"/>
      <c r="I72" s="20"/>
    </row>
    <row r="73" spans="1:9" s="15" customFormat="1">
      <c r="A73" s="10">
        <f>A72+0.01</f>
        <v>5.0199999999999996</v>
      </c>
      <c r="B73" s="16"/>
      <c r="C73" s="16"/>
      <c r="D73" s="17"/>
      <c r="E73" s="19"/>
      <c r="F73" s="51"/>
      <c r="G73" s="76"/>
      <c r="H73" s="69"/>
      <c r="I73" s="20"/>
    </row>
    <row r="74" spans="1:9" s="15" customFormat="1">
      <c r="A74" s="10">
        <f>A73+0.01</f>
        <v>5.0299999999999994</v>
      </c>
      <c r="B74" s="16"/>
      <c r="C74" s="16"/>
      <c r="D74" s="17"/>
      <c r="E74" s="19"/>
      <c r="F74" s="51"/>
      <c r="G74" s="76"/>
      <c r="H74" s="69"/>
      <c r="I74" s="20"/>
    </row>
    <row r="75" spans="1:9" s="4" customFormat="1" ht="13.5" thickBot="1">
      <c r="A75" s="24">
        <f>INT(A74+1)</f>
        <v>6</v>
      </c>
      <c r="B75" s="25" t="s">
        <v>105</v>
      </c>
      <c r="C75" s="25"/>
      <c r="D75" s="25"/>
      <c r="E75" s="26"/>
      <c r="F75" s="52"/>
      <c r="G75" s="77"/>
      <c r="H75" s="71">
        <f>SUM(H52:H70)</f>
        <v>0</v>
      </c>
      <c r="I75" s="27"/>
    </row>
    <row r="76" spans="1:9" ht="17.25" thickTop="1" thickBot="1">
      <c r="A76" s="108"/>
      <c r="B76" s="108"/>
      <c r="C76" s="108"/>
      <c r="D76" s="108"/>
      <c r="E76" s="108"/>
      <c r="F76" s="108"/>
      <c r="G76" s="108"/>
      <c r="H76" s="108"/>
      <c r="I76" s="108"/>
    </row>
    <row r="77" spans="1:9" ht="18.75" customHeight="1" thickTop="1" thickBot="1">
      <c r="A77" s="109" t="s">
        <v>12</v>
      </c>
      <c r="B77" s="110"/>
      <c r="C77" s="110"/>
      <c r="D77" s="110"/>
      <c r="E77" s="110"/>
      <c r="F77" s="110"/>
      <c r="G77" s="110"/>
      <c r="H77" s="110"/>
      <c r="I77" s="111"/>
    </row>
    <row r="78" spans="1:9" ht="27" thickTop="1" thickBot="1">
      <c r="A78" s="28" t="s">
        <v>4</v>
      </c>
      <c r="B78" s="45" t="s">
        <v>0</v>
      </c>
      <c r="C78" s="45" t="s">
        <v>6</v>
      </c>
      <c r="D78" s="30" t="s">
        <v>1</v>
      </c>
      <c r="E78" s="32" t="s">
        <v>2</v>
      </c>
      <c r="F78" s="48" t="s">
        <v>7</v>
      </c>
      <c r="G78" s="58" t="s">
        <v>75</v>
      </c>
      <c r="H78" s="66" t="s">
        <v>5</v>
      </c>
      <c r="I78" s="31" t="s">
        <v>3</v>
      </c>
    </row>
    <row r="79" spans="1:9" s="4" customFormat="1" ht="25.5" customHeight="1">
      <c r="A79" s="9">
        <v>1</v>
      </c>
      <c r="B79" s="102" t="s">
        <v>78</v>
      </c>
      <c r="C79" s="103"/>
      <c r="D79" s="104"/>
      <c r="E79" s="5">
        <v>200</v>
      </c>
      <c r="F79" s="49">
        <f>SUMPRODUCT(F80:F82,E80:E82)</f>
        <v>0</v>
      </c>
      <c r="G79" s="75">
        <v>45</v>
      </c>
      <c r="H79" s="67">
        <f>+F79*E79</f>
        <v>0</v>
      </c>
      <c r="I79" s="8"/>
    </row>
    <row r="80" spans="1:9" s="15" customFormat="1">
      <c r="A80" s="10">
        <f>A79+0.01</f>
        <v>1.01</v>
      </c>
      <c r="B80" s="16"/>
      <c r="C80" s="16"/>
      <c r="D80" s="17"/>
      <c r="E80" s="19"/>
      <c r="F80" s="51"/>
      <c r="G80" s="76"/>
      <c r="H80" s="69"/>
      <c r="I80" s="20"/>
    </row>
    <row r="81" spans="1:9" s="15" customFormat="1">
      <c r="A81" s="10">
        <f>A80+0.01</f>
        <v>1.02</v>
      </c>
      <c r="B81" s="16"/>
      <c r="C81" s="16"/>
      <c r="D81" s="17"/>
      <c r="E81" s="19"/>
      <c r="F81" s="51"/>
      <c r="G81" s="76"/>
      <c r="H81" s="69"/>
      <c r="I81" s="20"/>
    </row>
    <row r="82" spans="1:9" s="15" customFormat="1" ht="13.5" thickBot="1">
      <c r="A82" s="10">
        <f>A81+0.01</f>
        <v>1.03</v>
      </c>
      <c r="B82" s="16"/>
      <c r="C82" s="16"/>
      <c r="D82" s="17"/>
      <c r="E82" s="19"/>
      <c r="F82" s="51"/>
      <c r="G82" s="76"/>
      <c r="H82" s="69"/>
      <c r="I82" s="20"/>
    </row>
    <row r="83" spans="1:9" s="4" customFormat="1" ht="25.5" customHeight="1">
      <c r="A83" s="9">
        <f>INT(A82+1)</f>
        <v>2</v>
      </c>
      <c r="B83" s="102" t="s">
        <v>13</v>
      </c>
      <c r="C83" s="103"/>
      <c r="D83" s="104"/>
      <c r="E83" s="5">
        <v>4000</v>
      </c>
      <c r="F83" s="49">
        <f>SUMPRODUCT(F84:F86,E84:E86)</f>
        <v>0</v>
      </c>
      <c r="G83" s="75">
        <v>5</v>
      </c>
      <c r="H83" s="67">
        <f>+F83*E83</f>
        <v>0</v>
      </c>
      <c r="I83" s="8"/>
    </row>
    <row r="84" spans="1:9" s="15" customFormat="1">
      <c r="A84" s="10">
        <f>A83+0.01</f>
        <v>2.0099999999999998</v>
      </c>
      <c r="B84" s="16"/>
      <c r="C84" s="16"/>
      <c r="D84" s="17"/>
      <c r="E84" s="19"/>
      <c r="F84" s="51"/>
      <c r="G84" s="76"/>
      <c r="H84" s="69"/>
      <c r="I84" s="20"/>
    </row>
    <row r="85" spans="1:9" s="15" customFormat="1">
      <c r="A85" s="10">
        <f>A84+0.01</f>
        <v>2.0199999999999996</v>
      </c>
      <c r="B85" s="16"/>
      <c r="C85" s="16"/>
      <c r="D85" s="17"/>
      <c r="E85" s="19"/>
      <c r="F85" s="51"/>
      <c r="G85" s="76"/>
      <c r="H85" s="69"/>
      <c r="I85" s="20"/>
    </row>
    <row r="86" spans="1:9" s="15" customFormat="1" ht="13.5" thickBot="1">
      <c r="A86" s="10">
        <f>A85+0.01</f>
        <v>2.0299999999999994</v>
      </c>
      <c r="B86" s="16"/>
      <c r="C86" s="16"/>
      <c r="D86" s="17"/>
      <c r="E86" s="19"/>
      <c r="F86" s="51"/>
      <c r="G86" s="76"/>
      <c r="H86" s="69"/>
      <c r="I86" s="20"/>
    </row>
    <row r="87" spans="1:9" s="4" customFormat="1" ht="25.5" customHeight="1">
      <c r="A87" s="9">
        <f>INT(A86+1)</f>
        <v>3</v>
      </c>
      <c r="B87" s="102" t="s">
        <v>14</v>
      </c>
      <c r="C87" s="103"/>
      <c r="D87" s="104"/>
      <c r="E87" s="5">
        <v>50</v>
      </c>
      <c r="F87" s="49">
        <f>SUMPRODUCT(F88:F90,E88:E90)</f>
        <v>0</v>
      </c>
      <c r="G87" s="75">
        <v>240</v>
      </c>
      <c r="H87" s="67">
        <f>+F87*E87</f>
        <v>0</v>
      </c>
      <c r="I87" s="8"/>
    </row>
    <row r="88" spans="1:9" s="15" customFormat="1">
      <c r="A88" s="10">
        <f>A87+0.01</f>
        <v>3.01</v>
      </c>
      <c r="B88" s="16"/>
      <c r="C88" s="16"/>
      <c r="D88" s="17"/>
      <c r="E88" s="19"/>
      <c r="F88" s="51"/>
      <c r="G88" s="76"/>
      <c r="H88" s="69"/>
      <c r="I88" s="20"/>
    </row>
    <row r="89" spans="1:9" s="15" customFormat="1">
      <c r="A89" s="10">
        <f>A88+0.01</f>
        <v>3.0199999999999996</v>
      </c>
      <c r="B89" s="16"/>
      <c r="C89" s="16"/>
      <c r="D89" s="17"/>
      <c r="E89" s="19"/>
      <c r="F89" s="51"/>
      <c r="G89" s="76"/>
      <c r="H89" s="69"/>
      <c r="I89" s="20"/>
    </row>
    <row r="90" spans="1:9" s="15" customFormat="1">
      <c r="A90" s="10">
        <f>A89+0.01</f>
        <v>3.0299999999999994</v>
      </c>
      <c r="B90" s="16"/>
      <c r="C90" s="16"/>
      <c r="D90" s="17"/>
      <c r="E90" s="19"/>
      <c r="F90" s="51"/>
      <c r="G90" s="76"/>
      <c r="H90" s="69"/>
      <c r="I90" s="20"/>
    </row>
    <row r="91" spans="1:9" s="4" customFormat="1" ht="13.5" thickBot="1">
      <c r="A91" s="24">
        <f>INT(A90+1)</f>
        <v>4</v>
      </c>
      <c r="B91" s="25" t="s">
        <v>106</v>
      </c>
      <c r="C91" s="25"/>
      <c r="D91" s="25"/>
      <c r="E91" s="26"/>
      <c r="F91" s="52"/>
      <c r="G91" s="77"/>
      <c r="H91" s="71">
        <f>SUM(H79:H90)</f>
        <v>0</v>
      </c>
      <c r="I91" s="27"/>
    </row>
    <row r="92" spans="1:9" ht="16.5" thickTop="1">
      <c r="A92" s="108"/>
      <c r="B92" s="108"/>
      <c r="C92" s="108"/>
      <c r="D92" s="108"/>
      <c r="E92" s="108"/>
      <c r="F92" s="108"/>
      <c r="G92" s="114"/>
      <c r="H92" s="108"/>
      <c r="I92" s="108"/>
    </row>
    <row r="93" spans="1:9" ht="16.5" thickBot="1">
      <c r="A93" s="108"/>
      <c r="B93" s="108"/>
      <c r="C93" s="108"/>
      <c r="D93" s="108"/>
      <c r="E93" s="108"/>
      <c r="F93" s="108"/>
      <c r="G93" s="114"/>
      <c r="H93" s="108"/>
      <c r="I93" s="108"/>
    </row>
    <row r="94" spans="1:9" ht="18.75" customHeight="1" thickTop="1" thickBot="1">
      <c r="A94" s="109" t="s">
        <v>15</v>
      </c>
      <c r="B94" s="110"/>
      <c r="C94" s="110"/>
      <c r="D94" s="110"/>
      <c r="E94" s="110"/>
      <c r="F94" s="110"/>
      <c r="G94" s="115"/>
      <c r="H94" s="110"/>
      <c r="I94" s="111"/>
    </row>
    <row r="95" spans="1:9" ht="27" thickTop="1" thickBot="1">
      <c r="A95" s="28" t="s">
        <v>4</v>
      </c>
      <c r="B95" s="44" t="s">
        <v>0</v>
      </c>
      <c r="C95" s="44" t="s">
        <v>6</v>
      </c>
      <c r="D95" s="30" t="s">
        <v>1</v>
      </c>
      <c r="E95" s="32" t="s">
        <v>2</v>
      </c>
      <c r="F95" s="48" t="s">
        <v>7</v>
      </c>
      <c r="G95" s="48" t="s">
        <v>75</v>
      </c>
      <c r="H95" s="66" t="s">
        <v>5</v>
      </c>
      <c r="I95" s="31" t="s">
        <v>3</v>
      </c>
    </row>
    <row r="96" spans="1:9" s="4" customFormat="1" ht="25.5" customHeight="1">
      <c r="A96" s="9">
        <v>1</v>
      </c>
      <c r="B96" s="102" t="s">
        <v>84</v>
      </c>
      <c r="C96" s="103"/>
      <c r="D96" s="104"/>
      <c r="E96" s="5">
        <v>400</v>
      </c>
      <c r="F96" s="49">
        <f>SUMPRODUCT(F97:F99,E97:E99)</f>
        <v>0</v>
      </c>
      <c r="G96" s="75">
        <v>5</v>
      </c>
      <c r="H96" s="67">
        <f>+F96*E96</f>
        <v>0</v>
      </c>
      <c r="I96" s="8"/>
    </row>
    <row r="97" spans="1:9" s="15" customFormat="1">
      <c r="A97" s="10">
        <f>A96+0.01</f>
        <v>1.01</v>
      </c>
      <c r="B97" s="16"/>
      <c r="C97" s="16"/>
      <c r="D97" s="17"/>
      <c r="E97" s="19"/>
      <c r="F97" s="51"/>
      <c r="G97" s="76"/>
      <c r="H97" s="69"/>
      <c r="I97" s="20"/>
    </row>
    <row r="98" spans="1:9" s="15" customFormat="1">
      <c r="A98" s="10">
        <f>A97+0.01</f>
        <v>1.02</v>
      </c>
      <c r="B98" s="16"/>
      <c r="C98" s="16"/>
      <c r="D98" s="17"/>
      <c r="E98" s="19"/>
      <c r="F98" s="51"/>
      <c r="G98" s="76"/>
      <c r="H98" s="69"/>
      <c r="I98" s="20"/>
    </row>
    <row r="99" spans="1:9" s="15" customFormat="1" ht="13.5" thickBot="1">
      <c r="A99" s="10">
        <f>A98+0.01</f>
        <v>1.03</v>
      </c>
      <c r="B99" s="16"/>
      <c r="C99" s="16"/>
      <c r="D99" s="17"/>
      <c r="E99" s="19"/>
      <c r="F99" s="51"/>
      <c r="G99" s="76"/>
      <c r="H99" s="69"/>
      <c r="I99" s="20"/>
    </row>
    <row r="100" spans="1:9" s="4" customFormat="1" ht="63.75">
      <c r="A100" s="9">
        <f>INT(A99+1)</f>
        <v>2</v>
      </c>
      <c r="B100" s="102" t="s">
        <v>32</v>
      </c>
      <c r="C100" s="103"/>
      <c r="D100" s="104"/>
      <c r="E100" s="5">
        <v>15000</v>
      </c>
      <c r="F100" s="49">
        <f>SUMPRODUCT(F101:F103,E101:E103)</f>
        <v>0</v>
      </c>
      <c r="G100" s="75">
        <v>30</v>
      </c>
      <c r="H100" s="67">
        <f>+F100*E100</f>
        <v>0</v>
      </c>
      <c r="I100" s="22" t="s">
        <v>33</v>
      </c>
    </row>
    <row r="101" spans="1:9" s="15" customFormat="1">
      <c r="A101" s="10">
        <f>A100+0.01</f>
        <v>2.0099999999999998</v>
      </c>
      <c r="B101" s="16"/>
      <c r="C101" s="16"/>
      <c r="D101" s="17"/>
      <c r="E101" s="19"/>
      <c r="F101" s="51"/>
      <c r="G101" s="76"/>
      <c r="H101" s="69"/>
      <c r="I101" s="20"/>
    </row>
    <row r="102" spans="1:9" s="15" customFormat="1">
      <c r="A102" s="10">
        <f>A101+0.01</f>
        <v>2.0199999999999996</v>
      </c>
      <c r="B102" s="16"/>
      <c r="C102" s="16"/>
      <c r="D102" s="17"/>
      <c r="E102" s="19"/>
      <c r="F102" s="51"/>
      <c r="G102" s="76"/>
      <c r="H102" s="69"/>
      <c r="I102" s="20"/>
    </row>
    <row r="103" spans="1:9" s="15" customFormat="1" ht="13.5" thickBot="1">
      <c r="A103" s="10">
        <f>A102+0.01</f>
        <v>2.0299999999999994</v>
      </c>
      <c r="B103" s="16"/>
      <c r="C103" s="16"/>
      <c r="D103" s="17"/>
      <c r="E103" s="19"/>
      <c r="F103" s="51"/>
      <c r="G103" s="76"/>
      <c r="H103" s="69"/>
      <c r="I103" s="20"/>
    </row>
    <row r="104" spans="1:9" s="4" customFormat="1" ht="25.5" customHeight="1">
      <c r="A104" s="9">
        <f>INT(A103+1)</f>
        <v>3</v>
      </c>
      <c r="B104" s="102" t="s">
        <v>16</v>
      </c>
      <c r="C104" s="103"/>
      <c r="D104" s="104"/>
      <c r="E104" s="5">
        <v>25000</v>
      </c>
      <c r="F104" s="49">
        <f>SUMPRODUCT(F105:F107,E105:E107)</f>
        <v>0</v>
      </c>
      <c r="G104" s="75">
        <v>0.75</v>
      </c>
      <c r="H104" s="67">
        <f>+F104*E104</f>
        <v>0</v>
      </c>
      <c r="I104" s="8"/>
    </row>
    <row r="105" spans="1:9" s="15" customFormat="1">
      <c r="A105" s="10">
        <f>A104+0.01</f>
        <v>3.01</v>
      </c>
      <c r="B105" s="16"/>
      <c r="C105" s="16"/>
      <c r="D105" s="17"/>
      <c r="E105" s="19"/>
      <c r="F105" s="51"/>
      <c r="G105" s="76"/>
      <c r="H105" s="69"/>
      <c r="I105" s="20"/>
    </row>
    <row r="106" spans="1:9" s="15" customFormat="1">
      <c r="A106" s="10">
        <f>A105+0.01</f>
        <v>3.0199999999999996</v>
      </c>
      <c r="B106" s="16"/>
      <c r="C106" s="16"/>
      <c r="D106" s="17"/>
      <c r="E106" s="19"/>
      <c r="F106" s="51"/>
      <c r="G106" s="76"/>
      <c r="H106" s="69"/>
      <c r="I106" s="20"/>
    </row>
    <row r="107" spans="1:9" s="15" customFormat="1" ht="13.5" thickBot="1">
      <c r="A107" s="10">
        <f>A106+0.01</f>
        <v>3.0299999999999994</v>
      </c>
      <c r="B107" s="16"/>
      <c r="C107" s="16"/>
      <c r="D107" s="17"/>
      <c r="E107" s="19"/>
      <c r="F107" s="51"/>
      <c r="G107" s="76"/>
      <c r="H107" s="69"/>
      <c r="I107" s="20"/>
    </row>
    <row r="108" spans="1:9" s="4" customFormat="1" ht="25.5" customHeight="1">
      <c r="A108" s="9">
        <f>INT(A107+1)</f>
        <v>4</v>
      </c>
      <c r="B108" s="102" t="s">
        <v>17</v>
      </c>
      <c r="C108" s="103"/>
      <c r="D108" s="104"/>
      <c r="E108" s="5">
        <v>3000</v>
      </c>
      <c r="F108" s="49">
        <f>SUMPRODUCT(F109:F111,E109:E111)</f>
        <v>0</v>
      </c>
      <c r="G108" s="75">
        <v>9</v>
      </c>
      <c r="H108" s="67">
        <f>+F108*E108</f>
        <v>0</v>
      </c>
      <c r="I108" s="8"/>
    </row>
    <row r="109" spans="1:9" s="15" customFormat="1">
      <c r="A109" s="10">
        <f>A108+0.01</f>
        <v>4.01</v>
      </c>
      <c r="B109" s="16"/>
      <c r="C109" s="16"/>
      <c r="D109" s="17"/>
      <c r="E109" s="19"/>
      <c r="F109" s="51"/>
      <c r="G109" s="76"/>
      <c r="H109" s="69"/>
      <c r="I109" s="20"/>
    </row>
    <row r="110" spans="1:9" s="15" customFormat="1">
      <c r="A110" s="10">
        <f>A109+0.01</f>
        <v>4.0199999999999996</v>
      </c>
      <c r="B110" s="16"/>
      <c r="C110" s="16"/>
      <c r="D110" s="17"/>
      <c r="E110" s="19"/>
      <c r="F110" s="51"/>
      <c r="G110" s="76"/>
      <c r="H110" s="69"/>
      <c r="I110" s="20"/>
    </row>
    <row r="111" spans="1:9" s="15" customFormat="1" ht="13.5" thickBot="1">
      <c r="A111" s="10">
        <f>A110+0.01</f>
        <v>4.0299999999999994</v>
      </c>
      <c r="B111" s="16"/>
      <c r="C111" s="16"/>
      <c r="D111" s="17"/>
      <c r="E111" s="19"/>
      <c r="F111" s="51"/>
      <c r="G111" s="76"/>
      <c r="H111" s="69"/>
      <c r="I111" s="20"/>
    </row>
    <row r="112" spans="1:9" s="4" customFormat="1" ht="25.5" customHeight="1">
      <c r="A112" s="9">
        <f>INT(A111+1)</f>
        <v>5</v>
      </c>
      <c r="B112" s="102" t="s">
        <v>18</v>
      </c>
      <c r="C112" s="103"/>
      <c r="D112" s="104"/>
      <c r="E112" s="5">
        <v>35000</v>
      </c>
      <c r="F112" s="49">
        <f>SUMPRODUCT(F113:F115,E113:E115)</f>
        <v>0</v>
      </c>
      <c r="G112" s="75">
        <v>1.05</v>
      </c>
      <c r="H112" s="67">
        <f>+F112*E112</f>
        <v>0</v>
      </c>
      <c r="I112" s="8"/>
    </row>
    <row r="113" spans="1:9" s="15" customFormat="1">
      <c r="A113" s="10">
        <f>A112+0.01</f>
        <v>5.01</v>
      </c>
      <c r="B113" s="16"/>
      <c r="C113" s="16"/>
      <c r="D113" s="17"/>
      <c r="E113" s="19"/>
      <c r="F113" s="51"/>
      <c r="G113" s="76"/>
      <c r="H113" s="69"/>
      <c r="I113" s="20"/>
    </row>
    <row r="114" spans="1:9" s="15" customFormat="1">
      <c r="A114" s="10">
        <f>A113+0.01</f>
        <v>5.0199999999999996</v>
      </c>
      <c r="B114" s="16"/>
      <c r="C114" s="16"/>
      <c r="D114" s="17"/>
      <c r="E114" s="19"/>
      <c r="F114" s="51"/>
      <c r="G114" s="76"/>
      <c r="H114" s="69"/>
      <c r="I114" s="20"/>
    </row>
    <row r="115" spans="1:9" s="15" customFormat="1" ht="13.5" thickBot="1">
      <c r="A115" s="10">
        <f>A114+0.01</f>
        <v>5.0299999999999994</v>
      </c>
      <c r="B115" s="16"/>
      <c r="C115" s="16"/>
      <c r="D115" s="17"/>
      <c r="E115" s="19"/>
      <c r="F115" s="51"/>
      <c r="G115" s="76"/>
      <c r="H115" s="69"/>
      <c r="I115" s="20"/>
    </row>
    <row r="116" spans="1:9" s="4" customFormat="1" ht="25.5" customHeight="1">
      <c r="A116" s="9">
        <f>INT(A115+1)</f>
        <v>6</v>
      </c>
      <c r="B116" s="102" t="s">
        <v>20</v>
      </c>
      <c r="C116" s="103"/>
      <c r="D116" s="104"/>
      <c r="E116" s="5">
        <v>10000</v>
      </c>
      <c r="F116" s="49">
        <f>SUMPRODUCT(F117:F119,E117:E119)</f>
        <v>0</v>
      </c>
      <c r="G116" s="75">
        <v>0.45</v>
      </c>
      <c r="H116" s="67">
        <f>+F116*E116</f>
        <v>0</v>
      </c>
      <c r="I116" s="8"/>
    </row>
    <row r="117" spans="1:9" s="15" customFormat="1">
      <c r="A117" s="10">
        <f>A116+0.01</f>
        <v>6.01</v>
      </c>
      <c r="B117" s="16"/>
      <c r="C117" s="16"/>
      <c r="D117" s="17"/>
      <c r="E117" s="19"/>
      <c r="F117" s="51"/>
      <c r="G117" s="76"/>
      <c r="H117" s="69"/>
      <c r="I117" s="20"/>
    </row>
    <row r="118" spans="1:9" s="15" customFormat="1">
      <c r="A118" s="10">
        <f>A117+0.01</f>
        <v>6.02</v>
      </c>
      <c r="B118" s="16"/>
      <c r="C118" s="16"/>
      <c r="D118" s="17"/>
      <c r="E118" s="19"/>
      <c r="F118" s="51"/>
      <c r="G118" s="76"/>
      <c r="H118" s="69"/>
      <c r="I118" s="20"/>
    </row>
    <row r="119" spans="1:9" s="15" customFormat="1" ht="13.5" thickBot="1">
      <c r="A119" s="10">
        <f>A118+0.01</f>
        <v>6.0299999999999994</v>
      </c>
      <c r="B119" s="16"/>
      <c r="C119" s="16"/>
      <c r="D119" s="17"/>
      <c r="E119" s="19"/>
      <c r="F119" s="51"/>
      <c r="G119" s="76"/>
      <c r="H119" s="69"/>
      <c r="I119" s="20"/>
    </row>
    <row r="120" spans="1:9" s="4" customFormat="1" ht="25.5" customHeight="1">
      <c r="A120" s="9">
        <f>INT(A119+1)</f>
        <v>7</v>
      </c>
      <c r="B120" s="102" t="s">
        <v>21</v>
      </c>
      <c r="C120" s="103"/>
      <c r="D120" s="104"/>
      <c r="E120" s="5">
        <v>650</v>
      </c>
      <c r="F120" s="49">
        <f>SUMPRODUCT(F121:F123,E121:E123)</f>
        <v>0</v>
      </c>
      <c r="G120" s="75">
        <v>0.45</v>
      </c>
      <c r="H120" s="67">
        <f>+F120*E120</f>
        <v>0</v>
      </c>
      <c r="I120" s="8"/>
    </row>
    <row r="121" spans="1:9" s="15" customFormat="1">
      <c r="A121" s="10">
        <f>A120+0.01</f>
        <v>7.01</v>
      </c>
      <c r="B121" s="16"/>
      <c r="C121" s="16"/>
      <c r="D121" s="17"/>
      <c r="E121" s="19"/>
      <c r="F121" s="51"/>
      <c r="G121" s="76"/>
      <c r="H121" s="69"/>
      <c r="I121" s="20"/>
    </row>
    <row r="122" spans="1:9" s="15" customFormat="1">
      <c r="A122" s="10">
        <f>A121+0.01</f>
        <v>7.02</v>
      </c>
      <c r="B122" s="16"/>
      <c r="C122" s="16"/>
      <c r="D122" s="17"/>
      <c r="E122" s="19"/>
      <c r="F122" s="51"/>
      <c r="G122" s="76"/>
      <c r="H122" s="69"/>
      <c r="I122" s="20"/>
    </row>
    <row r="123" spans="1:9" s="15" customFormat="1" ht="13.5" thickBot="1">
      <c r="A123" s="10">
        <f>A122+0.01</f>
        <v>7.0299999999999994</v>
      </c>
      <c r="B123" s="16"/>
      <c r="C123" s="16"/>
      <c r="D123" s="17"/>
      <c r="E123" s="19"/>
      <c r="F123" s="51"/>
      <c r="G123" s="76"/>
      <c r="H123" s="69"/>
      <c r="I123" s="20"/>
    </row>
    <row r="124" spans="1:9" s="4" customFormat="1" ht="25.5" customHeight="1">
      <c r="A124" s="9">
        <f>INT(A123+1)</f>
        <v>8</v>
      </c>
      <c r="B124" s="102" t="s">
        <v>22</v>
      </c>
      <c r="C124" s="103"/>
      <c r="D124" s="104"/>
      <c r="E124" s="5">
        <v>2000</v>
      </c>
      <c r="F124" s="49">
        <f>SUMPRODUCT(F125:F127,E125:E127)</f>
        <v>0</v>
      </c>
      <c r="G124" s="75">
        <v>0.45</v>
      </c>
      <c r="H124" s="67">
        <f>+F124*E124</f>
        <v>0</v>
      </c>
      <c r="I124" s="8"/>
    </row>
    <row r="125" spans="1:9" s="15" customFormat="1">
      <c r="A125" s="10">
        <f>A124+0.01</f>
        <v>8.01</v>
      </c>
      <c r="B125" s="16"/>
      <c r="C125" s="16"/>
      <c r="D125" s="17"/>
      <c r="E125" s="19"/>
      <c r="F125" s="51"/>
      <c r="G125" s="76"/>
      <c r="H125" s="69"/>
      <c r="I125" s="20"/>
    </row>
    <row r="126" spans="1:9" s="15" customFormat="1">
      <c r="A126" s="10">
        <f>A125+0.01</f>
        <v>8.02</v>
      </c>
      <c r="B126" s="16"/>
      <c r="C126" s="16"/>
      <c r="D126" s="17"/>
      <c r="E126" s="19"/>
      <c r="F126" s="51"/>
      <c r="G126" s="76"/>
      <c r="H126" s="69"/>
      <c r="I126" s="20"/>
    </row>
    <row r="127" spans="1:9" s="15" customFormat="1" ht="13.5" thickBot="1">
      <c r="A127" s="10">
        <f>A126+0.01</f>
        <v>8.0299999999999994</v>
      </c>
      <c r="B127" s="16"/>
      <c r="C127" s="16"/>
      <c r="D127" s="17"/>
      <c r="E127" s="19"/>
      <c r="F127" s="51"/>
      <c r="G127" s="76"/>
      <c r="H127" s="69"/>
      <c r="I127" s="20"/>
    </row>
    <row r="128" spans="1:9" s="4" customFormat="1" ht="25.5" customHeight="1">
      <c r="A128" s="9">
        <f>INT(A127+1)</f>
        <v>9</v>
      </c>
      <c r="B128" s="102" t="s">
        <v>85</v>
      </c>
      <c r="C128" s="103"/>
      <c r="D128" s="104"/>
      <c r="E128" s="5">
        <v>15000</v>
      </c>
      <c r="F128" s="49">
        <f>SUMPRODUCT(F129:F131,E129:E131)</f>
        <v>0</v>
      </c>
      <c r="G128" s="75">
        <v>1.4</v>
      </c>
      <c r="H128" s="67">
        <f>+F128*E128</f>
        <v>0</v>
      </c>
      <c r="I128" s="8"/>
    </row>
    <row r="129" spans="1:9" s="15" customFormat="1">
      <c r="A129" s="10">
        <f>A128+0.01</f>
        <v>9.01</v>
      </c>
      <c r="B129" s="16"/>
      <c r="C129" s="16"/>
      <c r="D129" s="17"/>
      <c r="E129" s="19"/>
      <c r="F129" s="51"/>
      <c r="G129" s="76"/>
      <c r="H129" s="69"/>
      <c r="I129" s="20"/>
    </row>
    <row r="130" spans="1:9" s="15" customFormat="1">
      <c r="A130" s="10">
        <f>A129+0.01</f>
        <v>9.02</v>
      </c>
      <c r="B130" s="16"/>
      <c r="C130" s="16"/>
      <c r="D130" s="17"/>
      <c r="E130" s="19"/>
      <c r="F130" s="51"/>
      <c r="G130" s="76"/>
      <c r="H130" s="69"/>
      <c r="I130" s="20"/>
    </row>
    <row r="131" spans="1:9" s="15" customFormat="1" ht="13.5" thickBot="1">
      <c r="A131" s="10">
        <f>A130+0.01</f>
        <v>9.0299999999999994</v>
      </c>
      <c r="B131" s="16"/>
      <c r="C131" s="16"/>
      <c r="D131" s="17"/>
      <c r="E131" s="19"/>
      <c r="F131" s="51"/>
      <c r="G131" s="76"/>
      <c r="H131" s="69"/>
      <c r="I131" s="20"/>
    </row>
    <row r="132" spans="1:9" s="4" customFormat="1" ht="25.5" customHeight="1">
      <c r="A132" s="9">
        <f>INT(A131+1)</f>
        <v>10</v>
      </c>
      <c r="B132" s="102" t="s">
        <v>86</v>
      </c>
      <c r="C132" s="103"/>
      <c r="D132" s="104"/>
      <c r="E132" s="5">
        <v>400</v>
      </c>
      <c r="F132" s="49">
        <f>SUMPRODUCT(F133:F135,E133:E135)</f>
        <v>0</v>
      </c>
      <c r="G132" s="75">
        <v>70</v>
      </c>
      <c r="H132" s="67">
        <f>+F132*E132</f>
        <v>0</v>
      </c>
      <c r="I132" s="22" t="s">
        <v>25</v>
      </c>
    </row>
    <row r="133" spans="1:9" s="15" customFormat="1">
      <c r="A133" s="10">
        <f>A132+0.01</f>
        <v>10.01</v>
      </c>
      <c r="B133" s="16"/>
      <c r="C133" s="16"/>
      <c r="D133" s="17"/>
      <c r="E133" s="19"/>
      <c r="F133" s="51"/>
      <c r="G133" s="76"/>
      <c r="H133" s="69"/>
      <c r="I133" s="20"/>
    </row>
    <row r="134" spans="1:9" s="15" customFormat="1">
      <c r="A134" s="10">
        <f>A133+0.01</f>
        <v>10.02</v>
      </c>
      <c r="B134" s="16"/>
      <c r="C134" s="16"/>
      <c r="D134" s="17"/>
      <c r="E134" s="19"/>
      <c r="F134" s="51"/>
      <c r="G134" s="76"/>
      <c r="H134" s="69"/>
      <c r="I134" s="20"/>
    </row>
    <row r="135" spans="1:9" s="15" customFormat="1" ht="13.5" thickBot="1">
      <c r="A135" s="10">
        <f>A134+0.01</f>
        <v>10.029999999999999</v>
      </c>
      <c r="B135" s="16"/>
      <c r="C135" s="16"/>
      <c r="D135" s="17"/>
      <c r="E135" s="19"/>
      <c r="F135" s="51"/>
      <c r="G135" s="76"/>
      <c r="H135" s="69"/>
      <c r="I135" s="20"/>
    </row>
    <row r="136" spans="1:9" s="4" customFormat="1" ht="25.5" customHeight="1">
      <c r="A136" s="9">
        <f>INT(A135+1)</f>
        <v>11</v>
      </c>
      <c r="B136" s="102" t="s">
        <v>87</v>
      </c>
      <c r="C136" s="103"/>
      <c r="D136" s="104"/>
      <c r="E136" s="5">
        <v>150</v>
      </c>
      <c r="F136" s="49">
        <f>SUMPRODUCT(F137:F139,E137:E139)</f>
        <v>0</v>
      </c>
      <c r="G136" s="75">
        <v>130</v>
      </c>
      <c r="H136" s="67">
        <f>+F136*E136</f>
        <v>0</v>
      </c>
      <c r="I136" s="22" t="s">
        <v>25</v>
      </c>
    </row>
    <row r="137" spans="1:9" s="15" customFormat="1">
      <c r="A137" s="10">
        <f>A136+0.01</f>
        <v>11.01</v>
      </c>
      <c r="B137" s="16"/>
      <c r="C137" s="16"/>
      <c r="D137" s="17"/>
      <c r="E137" s="19"/>
      <c r="F137" s="51"/>
      <c r="G137" s="76"/>
      <c r="H137" s="69"/>
      <c r="I137" s="20"/>
    </row>
    <row r="138" spans="1:9" s="15" customFormat="1">
      <c r="A138" s="10">
        <f>A137+0.01</f>
        <v>11.02</v>
      </c>
      <c r="B138" s="16"/>
      <c r="C138" s="16"/>
      <c r="D138" s="17"/>
      <c r="E138" s="19"/>
      <c r="F138" s="51"/>
      <c r="G138" s="76"/>
      <c r="H138" s="69"/>
      <c r="I138" s="20"/>
    </row>
    <row r="139" spans="1:9" s="15" customFormat="1" ht="13.5" thickBot="1">
      <c r="A139" s="10">
        <f>A138+0.01</f>
        <v>11.03</v>
      </c>
      <c r="B139" s="16"/>
      <c r="C139" s="16"/>
      <c r="D139" s="17"/>
      <c r="E139" s="19"/>
      <c r="F139" s="51"/>
      <c r="G139" s="76"/>
      <c r="H139" s="69"/>
      <c r="I139" s="20"/>
    </row>
    <row r="140" spans="1:9" s="4" customFormat="1" ht="25.5" customHeight="1">
      <c r="A140" s="9">
        <f>INT(A139+1)</f>
        <v>12</v>
      </c>
      <c r="B140" s="102" t="s">
        <v>24</v>
      </c>
      <c r="C140" s="103"/>
      <c r="D140" s="104"/>
      <c r="E140" s="5">
        <v>150</v>
      </c>
      <c r="F140" s="49">
        <f>SUMPRODUCT(F141:F143,E141:E143)</f>
        <v>0</v>
      </c>
      <c r="G140" s="75">
        <v>170</v>
      </c>
      <c r="H140" s="67">
        <f>+F140*E140</f>
        <v>0</v>
      </c>
      <c r="I140" s="22" t="s">
        <v>25</v>
      </c>
    </row>
    <row r="141" spans="1:9" s="15" customFormat="1">
      <c r="A141" s="10">
        <f>A140+0.01</f>
        <v>12.01</v>
      </c>
      <c r="B141" s="16"/>
      <c r="C141" s="16"/>
      <c r="D141" s="17"/>
      <c r="E141" s="19"/>
      <c r="F141" s="51"/>
      <c r="G141" s="76"/>
      <c r="H141" s="69"/>
      <c r="I141" s="20"/>
    </row>
    <row r="142" spans="1:9" s="15" customFormat="1">
      <c r="A142" s="10">
        <f>A141+0.01</f>
        <v>12.02</v>
      </c>
      <c r="B142" s="16"/>
      <c r="C142" s="16"/>
      <c r="D142" s="17"/>
      <c r="E142" s="19"/>
      <c r="F142" s="51"/>
      <c r="G142" s="76"/>
      <c r="H142" s="69"/>
      <c r="I142" s="20"/>
    </row>
    <row r="143" spans="1:9" s="15" customFormat="1" ht="13.5" thickBot="1">
      <c r="A143" s="10">
        <f>A142+0.01</f>
        <v>12.03</v>
      </c>
      <c r="B143" s="16"/>
      <c r="C143" s="16"/>
      <c r="D143" s="17"/>
      <c r="E143" s="19"/>
      <c r="F143" s="51"/>
      <c r="G143" s="76"/>
      <c r="H143" s="69"/>
      <c r="I143" s="20"/>
    </row>
    <row r="144" spans="1:9" s="4" customFormat="1" ht="25.5" customHeight="1">
      <c r="A144" s="9">
        <f>INT(A139+1)</f>
        <v>12</v>
      </c>
      <c r="B144" s="102" t="s">
        <v>82</v>
      </c>
      <c r="C144" s="103"/>
      <c r="D144" s="104"/>
      <c r="E144" s="5">
        <v>150</v>
      </c>
      <c r="F144" s="49">
        <f>SUMPRODUCT(F145:F147,E145:E147)</f>
        <v>0</v>
      </c>
      <c r="G144" s="75">
        <v>380</v>
      </c>
      <c r="H144" s="67">
        <f>+F144*E144</f>
        <v>0</v>
      </c>
      <c r="I144" s="22" t="s">
        <v>25</v>
      </c>
    </row>
    <row r="145" spans="1:9" s="15" customFormat="1">
      <c r="A145" s="10">
        <f>A144+0.01</f>
        <v>12.01</v>
      </c>
      <c r="B145" s="16"/>
      <c r="C145" s="16"/>
      <c r="D145" s="17"/>
      <c r="E145" s="19"/>
      <c r="F145" s="51"/>
      <c r="G145" s="76"/>
      <c r="H145" s="69"/>
      <c r="I145" s="20"/>
    </row>
    <row r="146" spans="1:9" s="15" customFormat="1">
      <c r="A146" s="10">
        <f>A145+0.01</f>
        <v>12.02</v>
      </c>
      <c r="B146" s="16"/>
      <c r="C146" s="16"/>
      <c r="D146" s="17"/>
      <c r="E146" s="19"/>
      <c r="F146" s="51"/>
      <c r="G146" s="76"/>
      <c r="H146" s="69"/>
      <c r="I146" s="20"/>
    </row>
    <row r="147" spans="1:9" s="15" customFormat="1">
      <c r="A147" s="10">
        <f>A146+0.01</f>
        <v>12.03</v>
      </c>
      <c r="B147" s="16"/>
      <c r="C147" s="16"/>
      <c r="D147" s="17"/>
      <c r="E147" s="19"/>
      <c r="F147" s="51"/>
      <c r="G147" s="76"/>
      <c r="H147" s="69"/>
      <c r="I147" s="20"/>
    </row>
    <row r="148" spans="1:9" s="4" customFormat="1" ht="13.5" thickBot="1">
      <c r="A148" s="24">
        <f>INT(A147+1)</f>
        <v>13</v>
      </c>
      <c r="B148" s="25" t="s">
        <v>107</v>
      </c>
      <c r="C148" s="25"/>
      <c r="D148" s="25"/>
      <c r="E148" s="26"/>
      <c r="F148" s="52"/>
      <c r="G148" s="60"/>
      <c r="H148" s="71">
        <f>SUM(H96:H147)</f>
        <v>0</v>
      </c>
      <c r="I148" s="27"/>
    </row>
    <row r="149" spans="1:9" ht="17.25" thickTop="1" thickBot="1">
      <c r="A149" s="108"/>
      <c r="B149" s="108"/>
      <c r="C149" s="108"/>
      <c r="D149" s="108"/>
      <c r="E149" s="108"/>
      <c r="F149" s="108"/>
      <c r="G149" s="108"/>
      <c r="H149" s="108"/>
      <c r="I149" s="108"/>
    </row>
    <row r="150" spans="1:9" ht="18.75" customHeight="1" thickTop="1" thickBot="1">
      <c r="A150" s="109" t="s">
        <v>26</v>
      </c>
      <c r="B150" s="110"/>
      <c r="C150" s="110"/>
      <c r="D150" s="110"/>
      <c r="E150" s="110"/>
      <c r="F150" s="110"/>
      <c r="G150" s="110"/>
      <c r="H150" s="110"/>
      <c r="I150" s="111"/>
    </row>
    <row r="151" spans="1:9" ht="27" thickTop="1" thickBot="1">
      <c r="A151" s="28" t="s">
        <v>27</v>
      </c>
      <c r="B151" s="105" t="s">
        <v>29</v>
      </c>
      <c r="C151" s="106"/>
      <c r="D151" s="107"/>
      <c r="E151" s="32"/>
      <c r="F151" s="48"/>
      <c r="G151" s="58"/>
      <c r="H151" s="66" t="s">
        <v>28</v>
      </c>
      <c r="I151" s="31" t="s">
        <v>3</v>
      </c>
    </row>
    <row r="152" spans="1:9" s="4" customFormat="1" ht="13.5" thickBot="1">
      <c r="A152" s="9">
        <v>1</v>
      </c>
      <c r="B152" s="33" t="s">
        <v>9</v>
      </c>
      <c r="C152" s="34"/>
      <c r="D152" s="35"/>
      <c r="E152" s="5"/>
      <c r="F152" s="53"/>
      <c r="G152" s="61"/>
      <c r="H152" s="67">
        <f>H48</f>
        <v>0</v>
      </c>
      <c r="I152" s="8"/>
    </row>
    <row r="153" spans="1:9" s="4" customFormat="1" ht="25.5" customHeight="1" thickBot="1">
      <c r="A153" s="9">
        <f>INT(A152+1)</f>
        <v>2</v>
      </c>
      <c r="B153" s="102" t="s">
        <v>31</v>
      </c>
      <c r="C153" s="103"/>
      <c r="D153" s="104"/>
      <c r="E153" s="36"/>
      <c r="F153" s="36"/>
      <c r="G153" s="37">
        <v>0</v>
      </c>
      <c r="H153" s="72">
        <f>G153*2*H152</f>
        <v>0</v>
      </c>
      <c r="I153" s="22" t="s">
        <v>30</v>
      </c>
    </row>
    <row r="154" spans="1:9" s="4" customFormat="1" ht="13.5" thickBot="1">
      <c r="A154" s="9">
        <f>INT(A153+1)</f>
        <v>3</v>
      </c>
      <c r="B154" s="33" t="s">
        <v>10</v>
      </c>
      <c r="C154" s="34"/>
      <c r="D154" s="35"/>
      <c r="E154" s="5"/>
      <c r="F154" s="53"/>
      <c r="G154" s="61"/>
      <c r="H154" s="67">
        <f>H75</f>
        <v>0</v>
      </c>
      <c r="I154" s="8"/>
    </row>
    <row r="155" spans="1:9" s="4" customFormat="1" ht="13.5" thickBot="1">
      <c r="A155" s="9">
        <f>INT(A154+1)</f>
        <v>4</v>
      </c>
      <c r="B155" s="33" t="s">
        <v>12</v>
      </c>
      <c r="C155" s="34"/>
      <c r="D155" s="35"/>
      <c r="E155" s="5"/>
      <c r="F155" s="53"/>
      <c r="G155" s="61"/>
      <c r="H155" s="67">
        <f>H91</f>
        <v>0</v>
      </c>
      <c r="I155" s="8"/>
    </row>
    <row r="156" spans="1:9" s="4" customFormat="1" ht="13.5" thickBot="1">
      <c r="A156" s="9">
        <f>INT(A154+1)</f>
        <v>4</v>
      </c>
      <c r="B156" s="33" t="s">
        <v>15</v>
      </c>
      <c r="C156" s="34"/>
      <c r="D156" s="35"/>
      <c r="E156" s="5"/>
      <c r="F156" s="53"/>
      <c r="G156" s="61"/>
      <c r="H156" s="67">
        <f>H148</f>
        <v>0</v>
      </c>
      <c r="I156" s="8"/>
    </row>
    <row r="157" spans="1:9" s="4" customFormat="1" ht="16.5" thickBot="1">
      <c r="A157" s="38">
        <f>INT(A156+1)</f>
        <v>5</v>
      </c>
      <c r="B157" s="39" t="s">
        <v>109</v>
      </c>
      <c r="C157" s="40"/>
      <c r="D157" s="41"/>
      <c r="E157" s="42"/>
      <c r="F157" s="54"/>
      <c r="G157" s="62"/>
      <c r="H157" s="73">
        <f>SUM(H152:H156)</f>
        <v>0</v>
      </c>
      <c r="I157" s="43"/>
    </row>
    <row r="158" spans="1:9" ht="13.5" thickTop="1"/>
  </sheetData>
  <sheetProtection insertRows="0"/>
  <protectedRanges>
    <protectedRange sqref="H52:H70 H96:H127 H8:H27 H152:H154 H75 H33:H49 H132:H149 H92:H93 H156" name="נוסחאות"/>
    <protectedRange sqref="H128:H131" name="נוסחאות_1"/>
    <protectedRange sqref="H71:H74" name="נוסחאות_2"/>
    <protectedRange sqref="H157" name="נוסחאות_3"/>
    <protectedRange sqref="H28:H32" name="נוסחאות_4"/>
    <protectedRange sqref="H79:H91 H76" name="נוסחאות_6"/>
    <protectedRange sqref="H155" name="נוסחאות_10"/>
  </protectedRanges>
  <mergeCells count="44">
    <mergeCell ref="A149:I149"/>
    <mergeCell ref="A150:I150"/>
    <mergeCell ref="B151:D151"/>
    <mergeCell ref="B153:D153"/>
    <mergeCell ref="B128:D128"/>
    <mergeCell ref="B144:D144"/>
    <mergeCell ref="B120:D120"/>
    <mergeCell ref="B124:D124"/>
    <mergeCell ref="B132:D132"/>
    <mergeCell ref="B136:D136"/>
    <mergeCell ref="A94:I94"/>
    <mergeCell ref="B96:D96"/>
    <mergeCell ref="B100:D100"/>
    <mergeCell ref="B104:D104"/>
    <mergeCell ref="B108:D108"/>
    <mergeCell ref="B112:D112"/>
    <mergeCell ref="B62:D62"/>
    <mergeCell ref="B67:D67"/>
    <mergeCell ref="A76:I76"/>
    <mergeCell ref="A77:I77"/>
    <mergeCell ref="B71:D71"/>
    <mergeCell ref="B116:D116"/>
    <mergeCell ref="B83:D83"/>
    <mergeCell ref="B87:D87"/>
    <mergeCell ref="A1:I1"/>
    <mergeCell ref="A2:I2"/>
    <mergeCell ref="A3:D3"/>
    <mergeCell ref="A6:I6"/>
    <mergeCell ref="B8:D8"/>
    <mergeCell ref="B140:D140"/>
    <mergeCell ref="A93:I93"/>
    <mergeCell ref="A49:I49"/>
    <mergeCell ref="A50:I50"/>
    <mergeCell ref="B52:D52"/>
    <mergeCell ref="A92:I92"/>
    <mergeCell ref="B28:D28"/>
    <mergeCell ref="B13:D13"/>
    <mergeCell ref="B18:D18"/>
    <mergeCell ref="B23:D23"/>
    <mergeCell ref="B33:D33"/>
    <mergeCell ref="B38:D38"/>
    <mergeCell ref="B43:D43"/>
    <mergeCell ref="B79:D79"/>
    <mergeCell ref="B57:D57"/>
  </mergeCells>
  <pageMargins left="0.23622047244094491" right="0.27559055118110237" top="0.98425196850393704" bottom="0.98425196850393704" header="0.51181102362204722" footer="0.51181102362204722"/>
  <pageSetup orientation="landscape" r:id="rId1"/>
  <headerFooter alignWithMargins="0">
    <oddHeader>&amp;C&amp;"Arial,מודגש"&amp;16מכרז מממ 25-2012 &amp;"Arial,רגיל"&amp;10
&amp;R&amp;"Arial,מודגש"&amp;16נספח 5.3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13">
    <outlinePr summaryBelow="0"/>
  </sheetPr>
  <dimension ref="A1:I169"/>
  <sheetViews>
    <sheetView rightToLeft="1" zoomScaleNormal="100" zoomScaleSheetLayoutView="75" workbookViewId="0">
      <selection activeCell="B162" sqref="B162"/>
    </sheetView>
  </sheetViews>
  <sheetFormatPr defaultRowHeight="12.75"/>
  <cols>
    <col min="1" max="1" width="5.7109375" customWidth="1"/>
    <col min="2" max="2" width="41.28515625" style="3" customWidth="1"/>
    <col min="3" max="3" width="14.42578125" style="3" customWidth="1"/>
    <col min="4" max="4" width="17.5703125" style="3" customWidth="1"/>
    <col min="5" max="5" width="9" style="7" customWidth="1"/>
    <col min="6" max="6" width="8.42578125" style="55" bestFit="1" customWidth="1"/>
    <col min="7" max="7" width="9.85546875" style="64" bestFit="1" customWidth="1"/>
    <col min="8" max="8" width="11.7109375" style="65" customWidth="1"/>
    <col min="9" max="9" width="16.7109375" customWidth="1"/>
  </cols>
  <sheetData>
    <row r="1" spans="1:9" ht="20.25">
      <c r="A1" s="112" t="s">
        <v>34</v>
      </c>
      <c r="B1" s="112"/>
      <c r="C1" s="112"/>
      <c r="D1" s="112"/>
      <c r="E1" s="112"/>
      <c r="F1" s="112"/>
      <c r="G1" s="112"/>
      <c r="H1" s="112"/>
      <c r="I1" s="112"/>
    </row>
    <row r="2" spans="1:9" ht="15.75">
      <c r="A2" s="108"/>
      <c r="B2" s="108"/>
      <c r="C2" s="108"/>
      <c r="D2" s="108"/>
      <c r="E2" s="108"/>
      <c r="F2" s="108"/>
      <c r="G2" s="108"/>
      <c r="H2" s="108"/>
      <c r="I2" s="108"/>
    </row>
    <row r="3" spans="1:9" ht="15.75">
      <c r="A3" s="113" t="s">
        <v>113</v>
      </c>
      <c r="B3" s="113"/>
      <c r="C3" s="113"/>
      <c r="D3" s="113"/>
      <c r="E3" s="21"/>
      <c r="F3" s="46"/>
      <c r="G3" s="56"/>
      <c r="H3" s="46"/>
      <c r="I3" s="21"/>
    </row>
    <row r="4" spans="1:9" ht="15.75">
      <c r="A4" s="78"/>
      <c r="B4" s="78" t="s">
        <v>112</v>
      </c>
      <c r="C4" s="78"/>
      <c r="D4" s="78"/>
      <c r="E4" s="21"/>
      <c r="F4" s="46"/>
      <c r="G4" s="56"/>
      <c r="H4" s="46"/>
      <c r="I4" s="21"/>
    </row>
    <row r="5" spans="1:9" ht="13.5" thickBot="1">
      <c r="A5" s="1"/>
      <c r="B5" s="2"/>
      <c r="C5" s="2"/>
      <c r="D5" s="2"/>
      <c r="E5" s="6"/>
      <c r="F5" s="47"/>
      <c r="G5" s="63"/>
    </row>
    <row r="6" spans="1:9" ht="19.5" thickTop="1" thickBot="1">
      <c r="A6" s="109" t="s">
        <v>9</v>
      </c>
      <c r="B6" s="110"/>
      <c r="C6" s="110"/>
      <c r="D6" s="110"/>
      <c r="E6" s="110"/>
      <c r="F6" s="110"/>
      <c r="G6" s="110"/>
      <c r="H6" s="110"/>
      <c r="I6" s="111"/>
    </row>
    <row r="7" spans="1:9" ht="27" thickTop="1" thickBot="1">
      <c r="A7" s="28" t="s">
        <v>4</v>
      </c>
      <c r="B7" s="44" t="s">
        <v>0</v>
      </c>
      <c r="C7" s="44" t="s">
        <v>6</v>
      </c>
      <c r="D7" s="30" t="s">
        <v>1</v>
      </c>
      <c r="E7" s="32" t="s">
        <v>2</v>
      </c>
      <c r="F7" s="48" t="s">
        <v>7</v>
      </c>
      <c r="G7" s="58" t="s">
        <v>75</v>
      </c>
      <c r="H7" s="66" t="s">
        <v>5</v>
      </c>
      <c r="I7" s="31" t="s">
        <v>3</v>
      </c>
    </row>
    <row r="8" spans="1:9" s="4" customFormat="1">
      <c r="A8" s="9">
        <v>1</v>
      </c>
      <c r="B8" s="102" t="s">
        <v>63</v>
      </c>
      <c r="C8" s="103"/>
      <c r="D8" s="104"/>
      <c r="E8" s="5">
        <v>40</v>
      </c>
      <c r="F8" s="49">
        <f>SUMPRODUCT(F9:F12,E9:E12)</f>
        <v>0</v>
      </c>
      <c r="G8" s="59">
        <v>8000</v>
      </c>
      <c r="H8" s="67">
        <f>+F8*E8</f>
        <v>0</v>
      </c>
      <c r="I8" s="8"/>
    </row>
    <row r="9" spans="1:9" s="15" customFormat="1">
      <c r="A9" s="10">
        <f>A8+0.01</f>
        <v>1.01</v>
      </c>
      <c r="B9" s="11"/>
      <c r="C9" s="11"/>
      <c r="D9" s="12"/>
      <c r="E9" s="13"/>
      <c r="F9" s="50"/>
      <c r="G9" s="74"/>
      <c r="H9" s="68"/>
      <c r="I9" s="14"/>
    </row>
    <row r="10" spans="1:9" s="15" customFormat="1">
      <c r="A10" s="10">
        <f>A9+0.01</f>
        <v>1.02</v>
      </c>
      <c r="B10" s="16"/>
      <c r="C10" s="16"/>
      <c r="D10" s="17"/>
      <c r="E10" s="13"/>
      <c r="F10" s="50"/>
      <c r="G10" s="74"/>
      <c r="H10" s="68"/>
      <c r="I10" s="18"/>
    </row>
    <row r="11" spans="1:9" s="15" customFormat="1">
      <c r="A11" s="10">
        <f>A10+0.01</f>
        <v>1.03</v>
      </c>
      <c r="B11" s="16"/>
      <c r="C11" s="16"/>
      <c r="D11" s="17"/>
      <c r="E11" s="13"/>
      <c r="F11" s="50"/>
      <c r="G11" s="74"/>
      <c r="H11" s="68"/>
      <c r="I11" s="18"/>
    </row>
    <row r="12" spans="1:9" s="15" customFormat="1" ht="13.5" thickBot="1">
      <c r="A12" s="10">
        <f>A11+0.01</f>
        <v>1.04</v>
      </c>
      <c r="B12" s="16"/>
      <c r="C12" s="16"/>
      <c r="D12" s="17"/>
      <c r="E12" s="13"/>
      <c r="F12" s="50"/>
      <c r="G12" s="74"/>
      <c r="H12" s="68"/>
      <c r="I12" s="18"/>
    </row>
    <row r="13" spans="1:9" s="4" customFormat="1">
      <c r="A13" s="9">
        <f>INT(A12+1)</f>
        <v>2</v>
      </c>
      <c r="B13" s="102" t="s">
        <v>66</v>
      </c>
      <c r="C13" s="103"/>
      <c r="D13" s="104"/>
      <c r="E13" s="5">
        <v>80</v>
      </c>
      <c r="F13" s="49">
        <f>SUMPRODUCT(F14:F17,E14:E17)</f>
        <v>0</v>
      </c>
      <c r="G13" s="75">
        <v>3300</v>
      </c>
      <c r="H13" s="67">
        <f>+F13*E13</f>
        <v>0</v>
      </c>
      <c r="I13" s="8"/>
    </row>
    <row r="14" spans="1:9" s="15" customFormat="1">
      <c r="A14" s="10">
        <f>A13+0.01</f>
        <v>2.0099999999999998</v>
      </c>
      <c r="B14" s="11"/>
      <c r="C14" s="11"/>
      <c r="D14" s="12"/>
      <c r="E14" s="13"/>
      <c r="F14" s="50"/>
      <c r="G14" s="74"/>
      <c r="H14" s="68"/>
      <c r="I14" s="14"/>
    </row>
    <row r="15" spans="1:9" s="15" customFormat="1">
      <c r="A15" s="10">
        <f>A14+0.01</f>
        <v>2.0199999999999996</v>
      </c>
      <c r="B15" s="16"/>
      <c r="C15" s="16"/>
      <c r="D15" s="17"/>
      <c r="E15" s="13"/>
      <c r="F15" s="50"/>
      <c r="G15" s="74"/>
      <c r="H15" s="68"/>
      <c r="I15" s="18"/>
    </row>
    <row r="16" spans="1:9" s="15" customFormat="1">
      <c r="A16" s="10">
        <f>A15+0.01</f>
        <v>2.0299999999999994</v>
      </c>
      <c r="B16" s="16"/>
      <c r="C16" s="16"/>
      <c r="D16" s="17"/>
      <c r="E16" s="13"/>
      <c r="F16" s="50"/>
      <c r="G16" s="74"/>
      <c r="H16" s="68"/>
      <c r="I16" s="18"/>
    </row>
    <row r="17" spans="1:9" s="15" customFormat="1" ht="13.5" thickBot="1">
      <c r="A17" s="10">
        <f>A16+0.01</f>
        <v>2.0399999999999991</v>
      </c>
      <c r="B17" s="16"/>
      <c r="C17" s="16"/>
      <c r="D17" s="17"/>
      <c r="E17" s="13"/>
      <c r="F17" s="50"/>
      <c r="G17" s="74"/>
      <c r="H17" s="68"/>
      <c r="I17" s="18"/>
    </row>
    <row r="18" spans="1:9" s="4" customFormat="1">
      <c r="A18" s="9">
        <f>INT(A17+1)</f>
        <v>3</v>
      </c>
      <c r="B18" s="102" t="s">
        <v>67</v>
      </c>
      <c r="C18" s="103"/>
      <c r="D18" s="104"/>
      <c r="E18" s="5">
        <v>40</v>
      </c>
      <c r="F18" s="49">
        <f>SUMPRODUCT(F19:F22,E19:E22)</f>
        <v>0</v>
      </c>
      <c r="G18" s="75">
        <v>150</v>
      </c>
      <c r="H18" s="67">
        <f>+F18*E18</f>
        <v>0</v>
      </c>
      <c r="I18" s="8"/>
    </row>
    <row r="19" spans="1:9" s="15" customFormat="1">
      <c r="A19" s="10">
        <f>A18+0.01</f>
        <v>3.01</v>
      </c>
      <c r="B19" s="16"/>
      <c r="C19" s="16"/>
      <c r="D19" s="17"/>
      <c r="E19" s="19"/>
      <c r="F19" s="51"/>
      <c r="G19" s="76"/>
      <c r="H19" s="69"/>
      <c r="I19" s="20"/>
    </row>
    <row r="20" spans="1:9" s="15" customFormat="1">
      <c r="A20" s="10">
        <f>A19+0.01</f>
        <v>3.0199999999999996</v>
      </c>
      <c r="B20" s="16"/>
      <c r="C20" s="16"/>
      <c r="D20" s="17"/>
      <c r="E20" s="19"/>
      <c r="F20" s="51"/>
      <c r="G20" s="76"/>
      <c r="H20" s="69"/>
      <c r="I20" s="20"/>
    </row>
    <row r="21" spans="1:9" s="15" customFormat="1">
      <c r="A21" s="10">
        <f>A20+0.01</f>
        <v>3.0299999999999994</v>
      </c>
      <c r="B21" s="16"/>
      <c r="C21" s="16"/>
      <c r="D21" s="17"/>
      <c r="E21" s="19"/>
      <c r="F21" s="51"/>
      <c r="G21" s="76"/>
      <c r="H21" s="69"/>
      <c r="I21" s="20"/>
    </row>
    <row r="22" spans="1:9" s="15" customFormat="1" ht="13.5" thickBot="1">
      <c r="A22" s="10">
        <f>A21+0.01</f>
        <v>3.0399999999999991</v>
      </c>
      <c r="B22" s="16"/>
      <c r="C22" s="16"/>
      <c r="D22" s="17"/>
      <c r="E22" s="19"/>
      <c r="F22" s="51"/>
      <c r="G22" s="76"/>
      <c r="H22" s="69"/>
      <c r="I22" s="20"/>
    </row>
    <row r="23" spans="1:9" s="4" customFormat="1">
      <c r="A23" s="9">
        <f>INT(A22+1)</f>
        <v>4</v>
      </c>
      <c r="B23" s="102" t="s">
        <v>68</v>
      </c>
      <c r="C23" s="103"/>
      <c r="D23" s="104"/>
      <c r="E23" s="5">
        <v>30</v>
      </c>
      <c r="F23" s="49">
        <f>SUMPRODUCT(F24:F27,E24:E27)</f>
        <v>0</v>
      </c>
      <c r="G23" s="75">
        <v>180</v>
      </c>
      <c r="H23" s="67">
        <f>+F23*E23</f>
        <v>0</v>
      </c>
      <c r="I23" s="22" t="s">
        <v>8</v>
      </c>
    </row>
    <row r="24" spans="1:9" s="15" customFormat="1">
      <c r="A24" s="10">
        <f>A23+0.01</f>
        <v>4.01</v>
      </c>
      <c r="B24" s="16"/>
      <c r="C24" s="16"/>
      <c r="D24" s="17"/>
      <c r="E24" s="19"/>
      <c r="F24" s="51"/>
      <c r="G24" s="76"/>
      <c r="H24" s="69"/>
      <c r="I24" s="20"/>
    </row>
    <row r="25" spans="1:9" s="15" customFormat="1">
      <c r="A25" s="10">
        <f>A24+0.01</f>
        <v>4.0199999999999996</v>
      </c>
      <c r="B25" s="16"/>
      <c r="C25" s="16"/>
      <c r="D25" s="17"/>
      <c r="E25" s="19"/>
      <c r="F25" s="51"/>
      <c r="G25" s="76"/>
      <c r="H25" s="69"/>
      <c r="I25" s="20"/>
    </row>
    <row r="26" spans="1:9" s="15" customFormat="1">
      <c r="A26" s="10">
        <f>A25+0.01</f>
        <v>4.0299999999999994</v>
      </c>
      <c r="B26" s="16"/>
      <c r="C26" s="16"/>
      <c r="D26" s="17"/>
      <c r="E26" s="19"/>
      <c r="F26" s="51"/>
      <c r="G26" s="76"/>
      <c r="H26" s="69"/>
      <c r="I26" s="20"/>
    </row>
    <row r="27" spans="1:9" s="15" customFormat="1" ht="13.5" thickBot="1">
      <c r="A27" s="10">
        <f>A26+0.01</f>
        <v>4.0399999999999991</v>
      </c>
      <c r="B27" s="16"/>
      <c r="C27" s="16"/>
      <c r="D27" s="17"/>
      <c r="E27" s="19"/>
      <c r="F27" s="51"/>
      <c r="G27" s="76"/>
      <c r="H27" s="69"/>
      <c r="I27" s="20"/>
    </row>
    <row r="28" spans="1:9" s="4" customFormat="1" ht="25.5" customHeight="1">
      <c r="A28" s="9">
        <f>INT(A27+1)</f>
        <v>5</v>
      </c>
      <c r="B28" s="102" t="s">
        <v>69</v>
      </c>
      <c r="C28" s="103"/>
      <c r="D28" s="104"/>
      <c r="E28" s="5">
        <v>30</v>
      </c>
      <c r="F28" s="49">
        <f>SUMPRODUCT(F29:F32,E29:E32)</f>
        <v>0</v>
      </c>
      <c r="G28" s="75">
        <v>5000</v>
      </c>
      <c r="H28" s="67">
        <f>+F28*E28</f>
        <v>0</v>
      </c>
      <c r="I28" s="8"/>
    </row>
    <row r="29" spans="1:9" s="15" customFormat="1">
      <c r="A29" s="10">
        <f>A28+0.01</f>
        <v>5.01</v>
      </c>
      <c r="B29" s="16"/>
      <c r="C29" s="16"/>
      <c r="D29" s="17"/>
      <c r="E29" s="19"/>
      <c r="F29" s="51"/>
      <c r="G29" s="76"/>
      <c r="H29" s="69"/>
      <c r="I29" s="20"/>
    </row>
    <row r="30" spans="1:9" s="15" customFormat="1">
      <c r="A30" s="10">
        <f>A29+0.01</f>
        <v>5.0199999999999996</v>
      </c>
      <c r="B30" s="16"/>
      <c r="C30" s="16"/>
      <c r="D30" s="17"/>
      <c r="E30" s="19"/>
      <c r="F30" s="51"/>
      <c r="G30" s="76"/>
      <c r="H30" s="69"/>
      <c r="I30" s="20"/>
    </row>
    <row r="31" spans="1:9" s="15" customFormat="1">
      <c r="A31" s="10">
        <f>A30+0.01</f>
        <v>5.0299999999999994</v>
      </c>
      <c r="B31" s="16"/>
      <c r="C31" s="16"/>
      <c r="D31" s="17"/>
      <c r="E31" s="19"/>
      <c r="F31" s="51"/>
      <c r="G31" s="76"/>
      <c r="H31" s="69"/>
      <c r="I31" s="20"/>
    </row>
    <row r="32" spans="1:9" s="15" customFormat="1" ht="13.5" thickBot="1">
      <c r="A32" s="10">
        <f>A31+0.01</f>
        <v>5.0399999999999991</v>
      </c>
      <c r="B32" s="16"/>
      <c r="C32" s="16"/>
      <c r="D32" s="17"/>
      <c r="E32" s="19"/>
      <c r="F32" s="51"/>
      <c r="G32" s="76"/>
      <c r="H32" s="69"/>
      <c r="I32" s="20"/>
    </row>
    <row r="33" spans="1:9" s="4" customFormat="1" ht="25.5" customHeight="1">
      <c r="A33" s="9">
        <f>INT(A32+1)</f>
        <v>6</v>
      </c>
      <c r="B33" s="102" t="s">
        <v>70</v>
      </c>
      <c r="C33" s="103"/>
      <c r="D33" s="104"/>
      <c r="E33" s="5">
        <v>30</v>
      </c>
      <c r="F33" s="49">
        <f>SUMPRODUCT(F34:F37,E34:E37)</f>
        <v>0</v>
      </c>
      <c r="G33" s="75">
        <v>150</v>
      </c>
      <c r="H33" s="67">
        <f>+F33*E33</f>
        <v>0</v>
      </c>
      <c r="I33" s="8"/>
    </row>
    <row r="34" spans="1:9" s="15" customFormat="1">
      <c r="A34" s="10">
        <f>A33+0.01</f>
        <v>6.01</v>
      </c>
      <c r="B34" s="16"/>
      <c r="C34" s="16"/>
      <c r="D34" s="17"/>
      <c r="E34" s="19"/>
      <c r="F34" s="51"/>
      <c r="G34" s="76"/>
      <c r="H34" s="69"/>
      <c r="I34" s="20"/>
    </row>
    <row r="35" spans="1:9" s="15" customFormat="1">
      <c r="A35" s="10">
        <f>A34+0.01</f>
        <v>6.02</v>
      </c>
      <c r="B35" s="16"/>
      <c r="C35" s="16"/>
      <c r="D35" s="17"/>
      <c r="E35" s="19"/>
      <c r="F35" s="51"/>
      <c r="G35" s="76"/>
      <c r="H35" s="69"/>
      <c r="I35" s="20"/>
    </row>
    <row r="36" spans="1:9" s="15" customFormat="1">
      <c r="A36" s="10">
        <f>A35+0.01</f>
        <v>6.0299999999999994</v>
      </c>
      <c r="B36" s="16"/>
      <c r="C36" s="16"/>
      <c r="D36" s="17"/>
      <c r="E36" s="19"/>
      <c r="F36" s="51"/>
      <c r="G36" s="76"/>
      <c r="H36" s="69"/>
      <c r="I36" s="20"/>
    </row>
    <row r="37" spans="1:9" s="15" customFormat="1">
      <c r="A37" s="10">
        <f>A36+0.01</f>
        <v>6.0399999999999991</v>
      </c>
      <c r="B37" s="16"/>
      <c r="C37" s="16"/>
      <c r="D37" s="17"/>
      <c r="E37" s="19"/>
      <c r="F37" s="51"/>
      <c r="G37" s="76"/>
      <c r="H37" s="69"/>
      <c r="I37" s="20"/>
    </row>
    <row r="38" spans="1:9" s="4" customFormat="1" ht="13.5" thickBot="1">
      <c r="A38" s="24">
        <f>INT(A37+1)</f>
        <v>7</v>
      </c>
      <c r="B38" s="25" t="s">
        <v>104</v>
      </c>
      <c r="C38" s="25"/>
      <c r="D38" s="25"/>
      <c r="E38" s="26"/>
      <c r="F38" s="52"/>
      <c r="G38" s="77"/>
      <c r="H38" s="71">
        <f>SUM(H8:H37)</f>
        <v>0</v>
      </c>
      <c r="I38" s="27"/>
    </row>
    <row r="39" spans="1:9" ht="17.25" thickTop="1" thickBot="1">
      <c r="A39" s="108"/>
      <c r="B39" s="108"/>
      <c r="C39" s="108"/>
      <c r="D39" s="108"/>
      <c r="E39" s="108"/>
      <c r="F39" s="108"/>
      <c r="G39" s="114"/>
      <c r="H39" s="108"/>
      <c r="I39" s="108"/>
    </row>
    <row r="40" spans="1:9" ht="18.75" customHeight="1" thickTop="1" thickBot="1">
      <c r="A40" s="109" t="s">
        <v>10</v>
      </c>
      <c r="B40" s="110"/>
      <c r="C40" s="110"/>
      <c r="D40" s="110"/>
      <c r="E40" s="110"/>
      <c r="F40" s="110"/>
      <c r="G40" s="115"/>
      <c r="H40" s="110"/>
      <c r="I40" s="111"/>
    </row>
    <row r="41" spans="1:9" ht="27" thickTop="1" thickBot="1">
      <c r="A41" s="28" t="s">
        <v>4</v>
      </c>
      <c r="B41" s="44" t="s">
        <v>0</v>
      </c>
      <c r="C41" s="44" t="s">
        <v>6</v>
      </c>
      <c r="D41" s="30" t="s">
        <v>1</v>
      </c>
      <c r="E41" s="32" t="s">
        <v>2</v>
      </c>
      <c r="F41" s="48" t="s">
        <v>7</v>
      </c>
      <c r="G41" s="48" t="s">
        <v>75</v>
      </c>
      <c r="H41" s="66" t="s">
        <v>5</v>
      </c>
      <c r="I41" s="31" t="s">
        <v>3</v>
      </c>
    </row>
    <row r="42" spans="1:9" s="4" customFormat="1" ht="38.25" customHeight="1">
      <c r="A42" s="9">
        <f>1</f>
        <v>1</v>
      </c>
      <c r="B42" s="102" t="s">
        <v>64</v>
      </c>
      <c r="C42" s="103"/>
      <c r="D42" s="104"/>
      <c r="E42" s="5">
        <v>190</v>
      </c>
      <c r="F42" s="49">
        <f>SUMPRODUCT(F43:F46,E43:E46)</f>
        <v>0</v>
      </c>
      <c r="G42" s="75">
        <v>750</v>
      </c>
      <c r="H42" s="67">
        <f>+F42*E42</f>
        <v>0</v>
      </c>
      <c r="I42" s="8"/>
    </row>
    <row r="43" spans="1:9" s="15" customFormat="1">
      <c r="A43" s="10">
        <f>A42+0.01</f>
        <v>1.01</v>
      </c>
      <c r="B43" s="16"/>
      <c r="C43" s="16"/>
      <c r="D43" s="17"/>
      <c r="E43" s="19"/>
      <c r="F43" s="51"/>
      <c r="G43" s="76"/>
      <c r="H43" s="69"/>
      <c r="I43" s="20"/>
    </row>
    <row r="44" spans="1:9" s="15" customFormat="1">
      <c r="A44" s="10">
        <f>A43+0.01</f>
        <v>1.02</v>
      </c>
      <c r="B44" s="16"/>
      <c r="C44" s="16"/>
      <c r="D44" s="17"/>
      <c r="E44" s="19"/>
      <c r="F44" s="51"/>
      <c r="G44" s="76"/>
      <c r="H44" s="69"/>
      <c r="I44" s="20"/>
    </row>
    <row r="45" spans="1:9" s="15" customFormat="1">
      <c r="A45" s="10">
        <f>A44+0.01</f>
        <v>1.03</v>
      </c>
      <c r="B45" s="16"/>
      <c r="C45" s="16"/>
      <c r="D45" s="17"/>
      <c r="E45" s="19"/>
      <c r="F45" s="51"/>
      <c r="G45" s="76"/>
      <c r="H45" s="69"/>
      <c r="I45" s="20"/>
    </row>
    <row r="46" spans="1:9" s="15" customFormat="1" ht="13.5" thickBot="1">
      <c r="A46" s="10">
        <f>A45+0.01</f>
        <v>1.04</v>
      </c>
      <c r="B46" s="16"/>
      <c r="C46" s="16"/>
      <c r="D46" s="17"/>
      <c r="E46" s="19"/>
      <c r="F46" s="51"/>
      <c r="G46" s="76"/>
      <c r="H46" s="69"/>
      <c r="I46" s="20"/>
    </row>
    <row r="47" spans="1:9" s="4" customFormat="1" ht="25.5" customHeight="1">
      <c r="A47" s="9">
        <f>INT(A46+1)</f>
        <v>2</v>
      </c>
      <c r="B47" s="102" t="s">
        <v>65</v>
      </c>
      <c r="C47" s="103"/>
      <c r="D47" s="104"/>
      <c r="E47" s="5">
        <v>10</v>
      </c>
      <c r="F47" s="49">
        <f>SUMPRODUCT(F48:F51,E48:E51)</f>
        <v>0</v>
      </c>
      <c r="G47" s="75">
        <v>750</v>
      </c>
      <c r="H47" s="67">
        <f>+F47*E47</f>
        <v>0</v>
      </c>
      <c r="I47" s="8"/>
    </row>
    <row r="48" spans="1:9" s="15" customFormat="1">
      <c r="A48" s="10">
        <f>A47+0.01</f>
        <v>2.0099999999999998</v>
      </c>
      <c r="B48" s="16"/>
      <c r="C48" s="16"/>
      <c r="D48" s="17"/>
      <c r="E48" s="19"/>
      <c r="F48" s="51"/>
      <c r="G48" s="76"/>
      <c r="H48" s="69"/>
      <c r="I48" s="20"/>
    </row>
    <row r="49" spans="1:9" s="15" customFormat="1">
      <c r="A49" s="10">
        <f>A48+0.01</f>
        <v>2.0199999999999996</v>
      </c>
      <c r="B49" s="16"/>
      <c r="C49" s="16"/>
      <c r="D49" s="17"/>
      <c r="E49" s="19"/>
      <c r="F49" s="51"/>
      <c r="G49" s="76"/>
      <c r="H49" s="69"/>
      <c r="I49" s="20"/>
    </row>
    <row r="50" spans="1:9" s="15" customFormat="1">
      <c r="A50" s="10">
        <f>A49+0.01</f>
        <v>2.0299999999999994</v>
      </c>
      <c r="B50" s="16"/>
      <c r="C50" s="16"/>
      <c r="D50" s="17"/>
      <c r="E50" s="19"/>
      <c r="F50" s="51"/>
      <c r="G50" s="76"/>
      <c r="H50" s="69"/>
      <c r="I50" s="20"/>
    </row>
    <row r="51" spans="1:9" s="15" customFormat="1" ht="13.5" thickBot="1">
      <c r="A51" s="10">
        <f>A50+0.01</f>
        <v>2.0399999999999991</v>
      </c>
      <c r="B51" s="16"/>
      <c r="C51" s="16"/>
      <c r="D51" s="17"/>
      <c r="E51" s="19"/>
      <c r="F51" s="51"/>
      <c r="G51" s="76"/>
      <c r="H51" s="69"/>
      <c r="I51" s="20"/>
    </row>
    <row r="52" spans="1:9" s="4" customFormat="1" ht="25.5" customHeight="1">
      <c r="A52" s="9">
        <f>INT(A51+1)</f>
        <v>3</v>
      </c>
      <c r="B52" s="102" t="s">
        <v>88</v>
      </c>
      <c r="C52" s="103"/>
      <c r="D52" s="104"/>
      <c r="E52" s="5">
        <v>50</v>
      </c>
      <c r="F52" s="49">
        <f>SUMPRODUCT(F53:F56,E53:E56)</f>
        <v>0</v>
      </c>
      <c r="G52" s="75">
        <v>150</v>
      </c>
      <c r="H52" s="67">
        <f>+F52*E52</f>
        <v>0</v>
      </c>
      <c r="I52" s="8"/>
    </row>
    <row r="53" spans="1:9" s="15" customFormat="1">
      <c r="A53" s="10">
        <f>A52+0.01</f>
        <v>3.01</v>
      </c>
      <c r="B53" s="16"/>
      <c r="C53" s="16"/>
      <c r="D53" s="17"/>
      <c r="E53" s="19"/>
      <c r="F53" s="51"/>
      <c r="G53" s="76"/>
      <c r="H53" s="69"/>
      <c r="I53" s="20"/>
    </row>
    <row r="54" spans="1:9" s="15" customFormat="1">
      <c r="A54" s="10">
        <f>A53+0.01</f>
        <v>3.0199999999999996</v>
      </c>
      <c r="B54" s="16"/>
      <c r="C54" s="16"/>
      <c r="D54" s="17"/>
      <c r="E54" s="19"/>
      <c r="F54" s="51"/>
      <c r="G54" s="76"/>
      <c r="H54" s="69"/>
      <c r="I54" s="20"/>
    </row>
    <row r="55" spans="1:9" s="15" customFormat="1">
      <c r="A55" s="10">
        <f>A54+0.01</f>
        <v>3.0299999999999994</v>
      </c>
      <c r="B55" s="16"/>
      <c r="C55" s="16"/>
      <c r="D55" s="17"/>
      <c r="E55" s="19"/>
      <c r="F55" s="51"/>
      <c r="G55" s="76"/>
      <c r="H55" s="69"/>
      <c r="I55" s="20"/>
    </row>
    <row r="56" spans="1:9" s="15" customFormat="1" ht="13.5" thickBot="1">
      <c r="A56" s="10">
        <f>A55+0.01</f>
        <v>3.0399999999999991</v>
      </c>
      <c r="B56" s="16"/>
      <c r="C56" s="16"/>
      <c r="D56" s="17"/>
      <c r="E56" s="19"/>
      <c r="F56" s="51"/>
      <c r="G56" s="76"/>
      <c r="H56" s="69"/>
      <c r="I56" s="20"/>
    </row>
    <row r="57" spans="1:9" s="4" customFormat="1" ht="25.5" customHeight="1">
      <c r="A57" s="9">
        <f>INT(A56+1)</f>
        <v>4</v>
      </c>
      <c r="B57" s="102" t="s">
        <v>89</v>
      </c>
      <c r="C57" s="103"/>
      <c r="D57" s="104"/>
      <c r="E57" s="5">
        <v>50</v>
      </c>
      <c r="F57" s="49">
        <f>SUMPRODUCT(F58:F61,E58:E61)</f>
        <v>0</v>
      </c>
      <c r="G57" s="75">
        <v>15</v>
      </c>
      <c r="H57" s="67">
        <f>+F57*E57</f>
        <v>0</v>
      </c>
      <c r="I57" s="8"/>
    </row>
    <row r="58" spans="1:9" s="15" customFormat="1">
      <c r="A58" s="10">
        <f>A57+0.01</f>
        <v>4.01</v>
      </c>
      <c r="B58" s="16"/>
      <c r="C58" s="16"/>
      <c r="D58" s="17"/>
      <c r="E58" s="19"/>
      <c r="F58" s="51"/>
      <c r="G58" s="76"/>
      <c r="H58" s="69"/>
      <c r="I58" s="20"/>
    </row>
    <row r="59" spans="1:9" s="15" customFormat="1">
      <c r="A59" s="10">
        <f>A58+0.01</f>
        <v>4.0199999999999996</v>
      </c>
      <c r="B59" s="16"/>
      <c r="C59" s="16"/>
      <c r="D59" s="17"/>
      <c r="E59" s="19"/>
      <c r="F59" s="51"/>
      <c r="G59" s="76"/>
      <c r="H59" s="69"/>
      <c r="I59" s="20"/>
    </row>
    <row r="60" spans="1:9" s="15" customFormat="1">
      <c r="A60" s="10">
        <f>A59+0.01</f>
        <v>4.0299999999999994</v>
      </c>
      <c r="B60" s="16"/>
      <c r="C60" s="16"/>
      <c r="D60" s="17"/>
      <c r="E60" s="19"/>
      <c r="F60" s="51"/>
      <c r="G60" s="76"/>
      <c r="H60" s="69"/>
      <c r="I60" s="20"/>
    </row>
    <row r="61" spans="1:9" s="15" customFormat="1" ht="13.5" thickBot="1">
      <c r="A61" s="10">
        <f>A60+0.01</f>
        <v>4.0399999999999991</v>
      </c>
      <c r="B61" s="16"/>
      <c r="C61" s="16"/>
      <c r="D61" s="17"/>
      <c r="E61" s="19"/>
      <c r="F61" s="51"/>
      <c r="G61" s="76"/>
      <c r="H61" s="69"/>
      <c r="I61" s="20"/>
    </row>
    <row r="62" spans="1:9" s="4" customFormat="1" ht="25.5" customHeight="1">
      <c r="A62" s="9">
        <f>INT(A61+1)</f>
        <v>5</v>
      </c>
      <c r="B62" s="102" t="s">
        <v>49</v>
      </c>
      <c r="C62" s="103"/>
      <c r="D62" s="104"/>
      <c r="E62" s="5">
        <v>300</v>
      </c>
      <c r="F62" s="49">
        <f>SUMPRODUCT(F63:F65,E63:E65)</f>
        <v>0</v>
      </c>
      <c r="G62" s="75">
        <v>50</v>
      </c>
      <c r="H62" s="67">
        <f>+F62*E62</f>
        <v>0</v>
      </c>
      <c r="I62" s="8"/>
    </row>
    <row r="63" spans="1:9" s="15" customFormat="1">
      <c r="A63" s="10">
        <f>A62+0.01</f>
        <v>5.01</v>
      </c>
      <c r="B63" s="16"/>
      <c r="C63" s="16"/>
      <c r="D63" s="17"/>
      <c r="E63" s="19"/>
      <c r="F63" s="51"/>
      <c r="G63" s="76"/>
      <c r="H63" s="69"/>
      <c r="I63" s="20"/>
    </row>
    <row r="64" spans="1:9" s="15" customFormat="1">
      <c r="A64" s="10">
        <f>A63+0.01</f>
        <v>5.0199999999999996</v>
      </c>
      <c r="B64" s="16"/>
      <c r="C64" s="16"/>
      <c r="D64" s="17"/>
      <c r="E64" s="19"/>
      <c r="F64" s="51"/>
      <c r="G64" s="76"/>
      <c r="H64" s="69"/>
      <c r="I64" s="20"/>
    </row>
    <row r="65" spans="1:9" s="15" customFormat="1">
      <c r="A65" s="10">
        <f>A64+0.01</f>
        <v>5.0299999999999994</v>
      </c>
      <c r="B65" s="16"/>
      <c r="C65" s="16"/>
      <c r="D65" s="17"/>
      <c r="E65" s="19"/>
      <c r="F65" s="51"/>
      <c r="G65" s="76"/>
      <c r="H65" s="69"/>
      <c r="I65" s="20"/>
    </row>
    <row r="66" spans="1:9" s="4" customFormat="1" ht="13.5" thickBot="1">
      <c r="A66" s="24">
        <f>INT(A65+1)</f>
        <v>6</v>
      </c>
      <c r="B66" s="25" t="s">
        <v>105</v>
      </c>
      <c r="C66" s="25"/>
      <c r="D66" s="25"/>
      <c r="E66" s="26"/>
      <c r="F66" s="52"/>
      <c r="G66" s="77"/>
      <c r="H66" s="71">
        <f>SUM(H42:H61)</f>
        <v>0</v>
      </c>
      <c r="I66" s="27"/>
    </row>
    <row r="67" spans="1:9" ht="17.25" thickTop="1" thickBot="1">
      <c r="A67" s="108"/>
      <c r="B67" s="108"/>
      <c r="C67" s="108"/>
      <c r="D67" s="108"/>
      <c r="E67" s="108"/>
      <c r="F67" s="108"/>
      <c r="G67" s="114"/>
      <c r="H67" s="108"/>
      <c r="I67" s="108"/>
    </row>
    <row r="68" spans="1:9" ht="18.75" customHeight="1" thickTop="1" thickBot="1">
      <c r="A68" s="109" t="s">
        <v>12</v>
      </c>
      <c r="B68" s="110"/>
      <c r="C68" s="110"/>
      <c r="D68" s="110"/>
      <c r="E68" s="110"/>
      <c r="F68" s="110"/>
      <c r="G68" s="115"/>
      <c r="H68" s="110"/>
      <c r="I68" s="111"/>
    </row>
    <row r="69" spans="1:9" ht="27" thickTop="1" thickBot="1">
      <c r="A69" s="28" t="s">
        <v>4</v>
      </c>
      <c r="B69" s="44" t="s">
        <v>0</v>
      </c>
      <c r="C69" s="44" t="s">
        <v>6</v>
      </c>
      <c r="D69" s="30" t="s">
        <v>1</v>
      </c>
      <c r="E69" s="32" t="s">
        <v>2</v>
      </c>
      <c r="F69" s="48" t="s">
        <v>7</v>
      </c>
      <c r="G69" s="48" t="s">
        <v>75</v>
      </c>
      <c r="H69" s="66" t="s">
        <v>5</v>
      </c>
      <c r="I69" s="31" t="s">
        <v>3</v>
      </c>
    </row>
    <row r="70" spans="1:9" s="4" customFormat="1" ht="25.5" customHeight="1">
      <c r="A70" s="9">
        <v>1</v>
      </c>
      <c r="B70" s="102" t="s">
        <v>38</v>
      </c>
      <c r="C70" s="103"/>
      <c r="D70" s="104"/>
      <c r="E70" s="5">
        <v>100</v>
      </c>
      <c r="F70" s="49">
        <f>SUMPRODUCT(F71:F73,E71:E73)</f>
        <v>0</v>
      </c>
      <c r="G70" s="75">
        <v>400</v>
      </c>
      <c r="H70" s="67">
        <f>+F70*E70</f>
        <v>0</v>
      </c>
      <c r="I70" s="8"/>
    </row>
    <row r="71" spans="1:9" s="15" customFormat="1">
      <c r="A71" s="10">
        <f>A70+0.01</f>
        <v>1.01</v>
      </c>
      <c r="B71" s="16"/>
      <c r="C71" s="16"/>
      <c r="D71" s="17"/>
      <c r="E71" s="19"/>
      <c r="F71" s="51"/>
      <c r="G71" s="76"/>
      <c r="H71" s="69"/>
      <c r="I71" s="20"/>
    </row>
    <row r="72" spans="1:9" s="15" customFormat="1">
      <c r="A72" s="10">
        <f>A71+0.01</f>
        <v>1.02</v>
      </c>
      <c r="B72" s="16"/>
      <c r="C72" s="16"/>
      <c r="D72" s="17"/>
      <c r="E72" s="19"/>
      <c r="F72" s="51"/>
      <c r="G72" s="76"/>
      <c r="H72" s="69"/>
      <c r="I72" s="20"/>
    </row>
    <row r="73" spans="1:9" s="15" customFormat="1" ht="13.5" thickBot="1">
      <c r="A73" s="10">
        <f>A72+0.01</f>
        <v>1.03</v>
      </c>
      <c r="B73" s="16"/>
      <c r="C73" s="16"/>
      <c r="D73" s="17"/>
      <c r="E73" s="19"/>
      <c r="F73" s="51"/>
      <c r="G73" s="76"/>
      <c r="H73" s="69"/>
      <c r="I73" s="20"/>
    </row>
    <row r="74" spans="1:9" s="4" customFormat="1" ht="25.5" customHeight="1">
      <c r="A74" s="9">
        <f>INT(A73+1)</f>
        <v>2</v>
      </c>
      <c r="B74" s="102" t="s">
        <v>39</v>
      </c>
      <c r="C74" s="103"/>
      <c r="D74" s="104"/>
      <c r="E74" s="5">
        <v>300</v>
      </c>
      <c r="F74" s="49">
        <f>SUMPRODUCT(F75:F77,E75:E77)</f>
        <v>0</v>
      </c>
      <c r="G74" s="75">
        <v>50</v>
      </c>
      <c r="H74" s="67">
        <f>+F74*E74</f>
        <v>0</v>
      </c>
      <c r="I74" s="8"/>
    </row>
    <row r="75" spans="1:9" s="15" customFormat="1">
      <c r="A75" s="10">
        <f>A74+0.01</f>
        <v>2.0099999999999998</v>
      </c>
      <c r="B75" s="16"/>
      <c r="C75" s="16"/>
      <c r="D75" s="17"/>
      <c r="E75" s="19"/>
      <c r="F75" s="51"/>
      <c r="G75" s="76"/>
      <c r="H75" s="69"/>
      <c r="I75" s="20"/>
    </row>
    <row r="76" spans="1:9" s="15" customFormat="1">
      <c r="A76" s="10">
        <f>A75+0.01</f>
        <v>2.0199999999999996</v>
      </c>
      <c r="B76" s="16"/>
      <c r="C76" s="16"/>
      <c r="D76" s="17"/>
      <c r="E76" s="19"/>
      <c r="F76" s="51"/>
      <c r="G76" s="76"/>
      <c r="H76" s="69"/>
      <c r="I76" s="20"/>
    </row>
    <row r="77" spans="1:9" s="15" customFormat="1" ht="13.5" thickBot="1">
      <c r="A77" s="10">
        <f>A76+0.01</f>
        <v>2.0299999999999994</v>
      </c>
      <c r="B77" s="16"/>
      <c r="C77" s="16"/>
      <c r="D77" s="17"/>
      <c r="E77" s="19"/>
      <c r="F77" s="51"/>
      <c r="G77" s="76"/>
      <c r="H77" s="69"/>
      <c r="I77" s="20"/>
    </row>
    <row r="78" spans="1:9" s="4" customFormat="1" ht="25.5" customHeight="1">
      <c r="A78" s="9">
        <f>INT(A77+1)</f>
        <v>3</v>
      </c>
      <c r="B78" s="102" t="s">
        <v>14</v>
      </c>
      <c r="C78" s="103"/>
      <c r="D78" s="104"/>
      <c r="E78" s="5">
        <v>5</v>
      </c>
      <c r="F78" s="49">
        <f>SUMPRODUCT(F79:F81,E79:E81)</f>
        <v>0</v>
      </c>
      <c r="G78" s="75">
        <v>800</v>
      </c>
      <c r="H78" s="67">
        <f>+F78*E78</f>
        <v>0</v>
      </c>
      <c r="I78" s="8"/>
    </row>
    <row r="79" spans="1:9" s="15" customFormat="1">
      <c r="A79" s="10">
        <f>A78+0.01</f>
        <v>3.01</v>
      </c>
      <c r="B79" s="16"/>
      <c r="C79" s="16"/>
      <c r="D79" s="17"/>
      <c r="E79" s="19"/>
      <c r="F79" s="51"/>
      <c r="G79" s="76"/>
      <c r="H79" s="69"/>
      <c r="I79" s="20"/>
    </row>
    <row r="80" spans="1:9" s="15" customFormat="1">
      <c r="A80" s="10">
        <f>A79+0.01</f>
        <v>3.0199999999999996</v>
      </c>
      <c r="B80" s="16"/>
      <c r="C80" s="16"/>
      <c r="D80" s="17"/>
      <c r="E80" s="19"/>
      <c r="F80" s="51"/>
      <c r="G80" s="76"/>
      <c r="H80" s="69"/>
      <c r="I80" s="20"/>
    </row>
    <row r="81" spans="1:9" s="15" customFormat="1">
      <c r="A81" s="10">
        <f>A80+0.01</f>
        <v>3.0299999999999994</v>
      </c>
      <c r="B81" s="16"/>
      <c r="C81" s="16"/>
      <c r="D81" s="17"/>
      <c r="E81" s="19"/>
      <c r="F81" s="51"/>
      <c r="G81" s="76"/>
      <c r="H81" s="69"/>
      <c r="I81" s="20"/>
    </row>
    <row r="82" spans="1:9" s="4" customFormat="1" ht="13.5" thickBot="1">
      <c r="A82" s="24">
        <f>INT(A81+1)</f>
        <v>4</v>
      </c>
      <c r="B82" s="25" t="s">
        <v>106</v>
      </c>
      <c r="C82" s="25"/>
      <c r="D82" s="25"/>
      <c r="E82" s="26"/>
      <c r="F82" s="52"/>
      <c r="G82" s="77"/>
      <c r="H82" s="71">
        <f>SUM(H70:H81)</f>
        <v>0</v>
      </c>
      <c r="I82" s="27"/>
    </row>
    <row r="83" spans="1:9" ht="17.25" thickTop="1" thickBot="1">
      <c r="A83" s="108"/>
      <c r="B83" s="108"/>
      <c r="C83" s="108"/>
      <c r="D83" s="108"/>
      <c r="E83" s="108"/>
      <c r="F83" s="108"/>
      <c r="G83" s="108"/>
      <c r="H83" s="108"/>
      <c r="I83" s="108"/>
    </row>
    <row r="84" spans="1:9" ht="18.75" customHeight="1" thickTop="1" thickBot="1">
      <c r="A84" s="109" t="s">
        <v>15</v>
      </c>
      <c r="B84" s="110"/>
      <c r="C84" s="110"/>
      <c r="D84" s="110"/>
      <c r="E84" s="110"/>
      <c r="F84" s="110"/>
      <c r="G84" s="110"/>
      <c r="H84" s="110"/>
      <c r="I84" s="111"/>
    </row>
    <row r="85" spans="1:9" ht="27" thickTop="1" thickBot="1">
      <c r="A85" s="28" t="s">
        <v>4</v>
      </c>
      <c r="B85" s="44" t="s">
        <v>0</v>
      </c>
      <c r="C85" s="44" t="s">
        <v>6</v>
      </c>
      <c r="D85" s="30" t="s">
        <v>1</v>
      </c>
      <c r="E85" s="32" t="s">
        <v>2</v>
      </c>
      <c r="F85" s="48" t="s">
        <v>7</v>
      </c>
      <c r="G85" s="58" t="s">
        <v>75</v>
      </c>
      <c r="H85" s="66" t="s">
        <v>5</v>
      </c>
      <c r="I85" s="31" t="s">
        <v>3</v>
      </c>
    </row>
    <row r="86" spans="1:9" s="4" customFormat="1" ht="25.5" customHeight="1">
      <c r="A86" s="9">
        <v>1</v>
      </c>
      <c r="B86" s="102" t="s">
        <v>90</v>
      </c>
      <c r="C86" s="103"/>
      <c r="D86" s="104"/>
      <c r="E86" s="5">
        <v>200</v>
      </c>
      <c r="F86" s="49">
        <f>SUMPRODUCT(F87:F89,E87:E89)</f>
        <v>0</v>
      </c>
      <c r="G86" s="75">
        <v>5</v>
      </c>
      <c r="H86" s="67">
        <f>+F86*E86</f>
        <v>0</v>
      </c>
      <c r="I86" s="8"/>
    </row>
    <row r="87" spans="1:9" s="15" customFormat="1">
      <c r="A87" s="10">
        <f>A86+0.01</f>
        <v>1.01</v>
      </c>
      <c r="B87" s="16"/>
      <c r="C87" s="16"/>
      <c r="D87" s="17"/>
      <c r="E87" s="19"/>
      <c r="F87" s="51"/>
      <c r="G87" s="76"/>
      <c r="H87" s="69"/>
      <c r="I87" s="20"/>
    </row>
    <row r="88" spans="1:9" s="15" customFormat="1">
      <c r="A88" s="10">
        <f>A87+0.01</f>
        <v>1.02</v>
      </c>
      <c r="B88" s="16"/>
      <c r="C88" s="16"/>
      <c r="D88" s="17"/>
      <c r="E88" s="19"/>
      <c r="F88" s="51"/>
      <c r="G88" s="76"/>
      <c r="H88" s="69"/>
      <c r="I88" s="20"/>
    </row>
    <row r="89" spans="1:9" s="15" customFormat="1" ht="13.5" thickBot="1">
      <c r="A89" s="10">
        <f>A88+0.01</f>
        <v>1.03</v>
      </c>
      <c r="B89" s="16"/>
      <c r="C89" s="16"/>
      <c r="D89" s="17"/>
      <c r="E89" s="19"/>
      <c r="F89" s="51"/>
      <c r="G89" s="76"/>
      <c r="H89" s="69"/>
      <c r="I89" s="20"/>
    </row>
    <row r="90" spans="1:9" s="4" customFormat="1" ht="25.5">
      <c r="A90" s="9">
        <f>INT(A89+1)</f>
        <v>2</v>
      </c>
      <c r="B90" s="102" t="s">
        <v>40</v>
      </c>
      <c r="C90" s="103"/>
      <c r="D90" s="104"/>
      <c r="E90" s="5">
        <v>12000</v>
      </c>
      <c r="F90" s="49">
        <f>SUMPRODUCT(F91:F93,E91:E93)</f>
        <v>0</v>
      </c>
      <c r="G90" s="75">
        <v>35</v>
      </c>
      <c r="H90" s="67">
        <f>+F90*E90</f>
        <v>0</v>
      </c>
      <c r="I90" s="22" t="s">
        <v>41</v>
      </c>
    </row>
    <row r="91" spans="1:9" s="15" customFormat="1">
      <c r="A91" s="10">
        <f>A90+0.01</f>
        <v>2.0099999999999998</v>
      </c>
      <c r="B91" s="16"/>
      <c r="C91" s="16"/>
      <c r="D91" s="17"/>
      <c r="E91" s="19"/>
      <c r="F91" s="51"/>
      <c r="G91" s="76"/>
      <c r="H91" s="69"/>
      <c r="I91" s="20"/>
    </row>
    <row r="92" spans="1:9" s="15" customFormat="1">
      <c r="A92" s="10">
        <f>A91+0.01</f>
        <v>2.0199999999999996</v>
      </c>
      <c r="B92" s="16"/>
      <c r="C92" s="16"/>
      <c r="D92" s="17"/>
      <c r="E92" s="19"/>
      <c r="F92" s="51"/>
      <c r="G92" s="76"/>
      <c r="H92" s="69"/>
      <c r="I92" s="20"/>
    </row>
    <row r="93" spans="1:9" s="15" customFormat="1" ht="13.5" thickBot="1">
      <c r="A93" s="10">
        <f>A92+0.01</f>
        <v>2.0299999999999994</v>
      </c>
      <c r="B93" s="16"/>
      <c r="C93" s="16"/>
      <c r="D93" s="17"/>
      <c r="E93" s="19"/>
      <c r="F93" s="51"/>
      <c r="G93" s="76"/>
      <c r="H93" s="69"/>
      <c r="I93" s="20"/>
    </row>
    <row r="94" spans="1:9" s="4" customFormat="1" ht="25.5" customHeight="1">
      <c r="A94" s="9">
        <f>INT(A93+1)</f>
        <v>3</v>
      </c>
      <c r="B94" s="102" t="s">
        <v>42</v>
      </c>
      <c r="C94" s="103"/>
      <c r="D94" s="104"/>
      <c r="E94" s="5">
        <v>100000</v>
      </c>
      <c r="F94" s="49">
        <f>SUMPRODUCT(F95:F97,E95:E97)</f>
        <v>0</v>
      </c>
      <c r="G94" s="75">
        <v>6</v>
      </c>
      <c r="H94" s="67">
        <f>+F94*E94</f>
        <v>0</v>
      </c>
      <c r="I94" s="8"/>
    </row>
    <row r="95" spans="1:9" s="15" customFormat="1">
      <c r="A95" s="10">
        <f>A94+0.01</f>
        <v>3.01</v>
      </c>
      <c r="B95" s="16"/>
      <c r="C95" s="16"/>
      <c r="D95" s="17"/>
      <c r="E95" s="19"/>
      <c r="F95" s="51"/>
      <c r="G95" s="76"/>
      <c r="H95" s="69"/>
      <c r="I95" s="20"/>
    </row>
    <row r="96" spans="1:9" s="15" customFormat="1">
      <c r="A96" s="10">
        <f>A95+0.01</f>
        <v>3.0199999999999996</v>
      </c>
      <c r="B96" s="16"/>
      <c r="C96" s="16"/>
      <c r="D96" s="17"/>
      <c r="E96" s="19"/>
      <c r="F96" s="51"/>
      <c r="G96" s="76"/>
      <c r="H96" s="69"/>
      <c r="I96" s="20"/>
    </row>
    <row r="97" spans="1:9" s="15" customFormat="1" ht="13.5" thickBot="1">
      <c r="A97" s="10">
        <f>A96+0.01</f>
        <v>3.0299999999999994</v>
      </c>
      <c r="B97" s="16"/>
      <c r="C97" s="16"/>
      <c r="D97" s="17"/>
      <c r="E97" s="19"/>
      <c r="F97" s="51"/>
      <c r="G97" s="76"/>
      <c r="H97" s="69"/>
      <c r="I97" s="20"/>
    </row>
    <row r="98" spans="1:9" s="4" customFormat="1" ht="25.5" customHeight="1">
      <c r="A98" s="9">
        <f>INT(A97+1)</f>
        <v>4</v>
      </c>
      <c r="B98" s="102" t="s">
        <v>43</v>
      </c>
      <c r="C98" s="103"/>
      <c r="D98" s="104"/>
      <c r="E98" s="5">
        <v>24000</v>
      </c>
      <c r="F98" s="49">
        <f>SUMPRODUCT(F99:F101,E99:E101)</f>
        <v>0</v>
      </c>
      <c r="G98" s="75">
        <v>2</v>
      </c>
      <c r="H98" s="67">
        <f>+F98*E98</f>
        <v>0</v>
      </c>
      <c r="I98" s="8"/>
    </row>
    <row r="99" spans="1:9" s="15" customFormat="1">
      <c r="A99" s="10">
        <f>A98+0.01</f>
        <v>4.01</v>
      </c>
      <c r="B99" s="16"/>
      <c r="C99" s="16"/>
      <c r="D99" s="17"/>
      <c r="E99" s="19"/>
      <c r="F99" s="51"/>
      <c r="G99" s="76"/>
      <c r="H99" s="69"/>
      <c r="I99" s="20"/>
    </row>
    <row r="100" spans="1:9" s="15" customFormat="1">
      <c r="A100" s="10">
        <f>A99+0.01</f>
        <v>4.0199999999999996</v>
      </c>
      <c r="B100" s="16"/>
      <c r="C100" s="16"/>
      <c r="D100" s="17"/>
      <c r="E100" s="19"/>
      <c r="F100" s="51"/>
      <c r="G100" s="76"/>
      <c r="H100" s="69"/>
      <c r="I100" s="20"/>
    </row>
    <row r="101" spans="1:9" s="15" customFormat="1" ht="13.5" thickBot="1">
      <c r="A101" s="10">
        <f>A100+0.01</f>
        <v>4.0299999999999994</v>
      </c>
      <c r="B101" s="16"/>
      <c r="C101" s="16"/>
      <c r="D101" s="17"/>
      <c r="E101" s="19"/>
      <c r="F101" s="51"/>
      <c r="G101" s="76"/>
      <c r="H101" s="69"/>
      <c r="I101" s="20"/>
    </row>
    <row r="102" spans="1:9" s="4" customFormat="1" ht="25.5" customHeight="1">
      <c r="A102" s="9">
        <f>INT(A101+1)</f>
        <v>5</v>
      </c>
      <c r="B102" s="102" t="s">
        <v>44</v>
      </c>
      <c r="C102" s="103"/>
      <c r="D102" s="104"/>
      <c r="E102" s="5">
        <v>30000</v>
      </c>
      <c r="F102" s="49">
        <f>SUMPRODUCT(F103:F105,E103:E105)</f>
        <v>0</v>
      </c>
      <c r="G102" s="75">
        <v>4</v>
      </c>
      <c r="H102" s="67">
        <f>+F102*E102</f>
        <v>0</v>
      </c>
      <c r="I102" s="8"/>
    </row>
    <row r="103" spans="1:9" s="15" customFormat="1">
      <c r="A103" s="10">
        <f>A102+0.01</f>
        <v>5.01</v>
      </c>
      <c r="B103" s="16"/>
      <c r="C103" s="16"/>
      <c r="D103" s="17"/>
      <c r="E103" s="19"/>
      <c r="F103" s="51"/>
      <c r="G103" s="76"/>
      <c r="H103" s="69"/>
      <c r="I103" s="20"/>
    </row>
    <row r="104" spans="1:9" s="15" customFormat="1">
      <c r="A104" s="10">
        <f>A103+0.01</f>
        <v>5.0199999999999996</v>
      </c>
      <c r="B104" s="16" t="s">
        <v>19</v>
      </c>
      <c r="C104" s="16"/>
      <c r="D104" s="17"/>
      <c r="E104" s="19"/>
      <c r="F104" s="51"/>
      <c r="G104" s="76"/>
      <c r="H104" s="69"/>
      <c r="I104" s="20"/>
    </row>
    <row r="105" spans="1:9" s="15" customFormat="1" ht="13.5" thickBot="1">
      <c r="A105" s="10">
        <f>A104+0.01</f>
        <v>5.0299999999999994</v>
      </c>
      <c r="B105" s="16"/>
      <c r="C105" s="16"/>
      <c r="D105" s="17"/>
      <c r="E105" s="19"/>
      <c r="F105" s="51"/>
      <c r="G105" s="76"/>
      <c r="H105" s="69"/>
      <c r="I105" s="20"/>
    </row>
    <row r="106" spans="1:9" s="4" customFormat="1" ht="25.5" customHeight="1">
      <c r="A106" s="9">
        <f>INT(A105+1)</f>
        <v>6</v>
      </c>
      <c r="B106" s="102" t="s">
        <v>45</v>
      </c>
      <c r="C106" s="103"/>
      <c r="D106" s="104"/>
      <c r="E106" s="5">
        <v>30000</v>
      </c>
      <c r="F106" s="49">
        <f>SUMPRODUCT(F107:F109,E107:E109)</f>
        <v>0</v>
      </c>
      <c r="G106" s="75">
        <v>7</v>
      </c>
      <c r="H106" s="67">
        <f>+F106*E106</f>
        <v>0</v>
      </c>
      <c r="I106" s="8"/>
    </row>
    <row r="107" spans="1:9" s="15" customFormat="1">
      <c r="A107" s="10">
        <f>A106+0.01</f>
        <v>6.01</v>
      </c>
      <c r="B107" s="16"/>
      <c r="C107" s="16"/>
      <c r="D107" s="17"/>
      <c r="E107" s="19"/>
      <c r="F107" s="51"/>
      <c r="G107" s="76"/>
      <c r="H107" s="69"/>
      <c r="I107" s="20"/>
    </row>
    <row r="108" spans="1:9" s="15" customFormat="1">
      <c r="A108" s="10">
        <f>A107+0.01</f>
        <v>6.02</v>
      </c>
      <c r="B108" s="16"/>
      <c r="C108" s="16"/>
      <c r="D108" s="17"/>
      <c r="E108" s="19"/>
      <c r="F108" s="51"/>
      <c r="G108" s="76"/>
      <c r="H108" s="69"/>
      <c r="I108" s="20"/>
    </row>
    <row r="109" spans="1:9" s="15" customFormat="1" ht="13.5" thickBot="1">
      <c r="A109" s="10">
        <f>A108+0.01</f>
        <v>6.0299999999999994</v>
      </c>
      <c r="B109" s="16"/>
      <c r="C109" s="16"/>
      <c r="D109" s="17"/>
      <c r="E109" s="19"/>
      <c r="F109" s="51"/>
      <c r="G109" s="76"/>
      <c r="H109" s="69"/>
      <c r="I109" s="20"/>
    </row>
    <row r="110" spans="1:9" s="4" customFormat="1" ht="25.5" customHeight="1">
      <c r="A110" s="9">
        <f>INT(A109+1)</f>
        <v>7</v>
      </c>
      <c r="B110" s="102" t="s">
        <v>46</v>
      </c>
      <c r="C110" s="103"/>
      <c r="D110" s="104"/>
      <c r="E110" s="5">
        <v>24000</v>
      </c>
      <c r="F110" s="49">
        <f>SUMPRODUCT(F111:F113,E111:E113)</f>
        <v>0</v>
      </c>
      <c r="G110" s="75">
        <v>12</v>
      </c>
      <c r="H110" s="67">
        <f>+F110*E110</f>
        <v>0</v>
      </c>
      <c r="I110" s="8"/>
    </row>
    <row r="111" spans="1:9" s="15" customFormat="1">
      <c r="A111" s="10">
        <f>A110+0.01</f>
        <v>7.01</v>
      </c>
      <c r="B111" s="16"/>
      <c r="C111" s="16"/>
      <c r="D111" s="17"/>
      <c r="E111" s="19"/>
      <c r="F111" s="51"/>
      <c r="G111" s="76"/>
      <c r="H111" s="69"/>
      <c r="I111" s="20"/>
    </row>
    <row r="112" spans="1:9" s="15" customFormat="1">
      <c r="A112" s="10">
        <f>A111+0.01</f>
        <v>7.02</v>
      </c>
      <c r="B112" s="16"/>
      <c r="C112" s="16"/>
      <c r="D112" s="17"/>
      <c r="E112" s="19"/>
      <c r="F112" s="51"/>
      <c r="G112" s="76"/>
      <c r="H112" s="69"/>
      <c r="I112" s="20"/>
    </row>
    <row r="113" spans="1:9" s="15" customFormat="1" ht="13.5" thickBot="1">
      <c r="A113" s="10">
        <f>A112+0.01</f>
        <v>7.0299999999999994</v>
      </c>
      <c r="B113" s="16"/>
      <c r="C113" s="16"/>
      <c r="D113" s="17"/>
      <c r="E113" s="19"/>
      <c r="F113" s="51"/>
      <c r="G113" s="76"/>
      <c r="H113" s="69"/>
      <c r="I113" s="20"/>
    </row>
    <row r="114" spans="1:9" s="4" customFormat="1" ht="25.5" customHeight="1">
      <c r="A114" s="9">
        <f>INT(A113+1)</f>
        <v>8</v>
      </c>
      <c r="B114" s="102" t="s">
        <v>47</v>
      </c>
      <c r="C114" s="103"/>
      <c r="D114" s="104"/>
      <c r="E114" s="5">
        <v>12000</v>
      </c>
      <c r="F114" s="49">
        <f>SUMPRODUCT(F115:F117,E115:E117)</f>
        <v>0</v>
      </c>
      <c r="G114" s="75">
        <v>17</v>
      </c>
      <c r="H114" s="67">
        <f>+F114*E114</f>
        <v>0</v>
      </c>
      <c r="I114" s="8"/>
    </row>
    <row r="115" spans="1:9" s="15" customFormat="1">
      <c r="A115" s="10">
        <f>A114+0.01</f>
        <v>8.01</v>
      </c>
      <c r="B115" s="16"/>
      <c r="C115" s="16"/>
      <c r="D115" s="17"/>
      <c r="E115" s="19"/>
      <c r="F115" s="51"/>
      <c r="G115" s="76"/>
      <c r="H115" s="69"/>
      <c r="I115" s="20"/>
    </row>
    <row r="116" spans="1:9" s="15" customFormat="1">
      <c r="A116" s="10">
        <f>A115+0.01</f>
        <v>8.02</v>
      </c>
      <c r="B116" s="16"/>
      <c r="C116" s="16"/>
      <c r="D116" s="17"/>
      <c r="E116" s="19"/>
      <c r="F116" s="51"/>
      <c r="G116" s="76"/>
      <c r="H116" s="69"/>
      <c r="I116" s="20"/>
    </row>
    <row r="117" spans="1:9" s="15" customFormat="1" ht="13.5" thickBot="1">
      <c r="A117" s="10">
        <f>A116+0.01</f>
        <v>8.0299999999999994</v>
      </c>
      <c r="B117" s="16"/>
      <c r="C117" s="16"/>
      <c r="D117" s="17"/>
      <c r="E117" s="19"/>
      <c r="F117" s="51"/>
      <c r="G117" s="76"/>
      <c r="H117" s="69"/>
      <c r="I117" s="20"/>
    </row>
    <row r="118" spans="1:9" s="4" customFormat="1" ht="25.5" customHeight="1">
      <c r="A118" s="9">
        <f>INT(A117+1)</f>
        <v>9</v>
      </c>
      <c r="B118" s="102" t="s">
        <v>91</v>
      </c>
      <c r="C118" s="103"/>
      <c r="D118" s="104"/>
      <c r="E118" s="5">
        <v>1200</v>
      </c>
      <c r="F118" s="49">
        <f>SUMPRODUCT(F119:F121,E119:E121)</f>
        <v>0</v>
      </c>
      <c r="G118" s="75">
        <v>5.5</v>
      </c>
      <c r="H118" s="67">
        <f>+F118*E118</f>
        <v>0</v>
      </c>
      <c r="I118" s="8"/>
    </row>
    <row r="119" spans="1:9" s="15" customFormat="1">
      <c r="A119" s="10">
        <f>A118+0.01</f>
        <v>9.01</v>
      </c>
      <c r="B119" s="16"/>
      <c r="C119" s="16"/>
      <c r="D119" s="17"/>
      <c r="E119" s="19"/>
      <c r="F119" s="51"/>
      <c r="G119" s="76"/>
      <c r="H119" s="69"/>
      <c r="I119" s="20"/>
    </row>
    <row r="120" spans="1:9" s="15" customFormat="1">
      <c r="A120" s="10">
        <f>A119+0.01</f>
        <v>9.02</v>
      </c>
      <c r="B120" s="16"/>
      <c r="C120" s="16"/>
      <c r="D120" s="17"/>
      <c r="E120" s="19"/>
      <c r="F120" s="51"/>
      <c r="G120" s="76"/>
      <c r="H120" s="69"/>
      <c r="I120" s="20"/>
    </row>
    <row r="121" spans="1:9" s="15" customFormat="1" ht="13.5" thickBot="1">
      <c r="A121" s="10">
        <f>A120+0.01</f>
        <v>9.0299999999999994</v>
      </c>
      <c r="B121" s="16"/>
      <c r="C121" s="16"/>
      <c r="D121" s="17"/>
      <c r="E121" s="19"/>
      <c r="F121" s="51"/>
      <c r="G121" s="76"/>
      <c r="H121" s="69"/>
      <c r="I121" s="20"/>
    </row>
    <row r="122" spans="1:9" s="4" customFormat="1" ht="25.5" customHeight="1">
      <c r="A122" s="9">
        <f>INT(A121+1)</f>
        <v>10</v>
      </c>
      <c r="B122" s="102" t="s">
        <v>16</v>
      </c>
      <c r="C122" s="103"/>
      <c r="D122" s="104"/>
      <c r="E122" s="5">
        <v>25000</v>
      </c>
      <c r="F122" s="49">
        <f>SUMPRODUCT(F123:F125,E123:E125)</f>
        <v>0</v>
      </c>
      <c r="G122" s="75">
        <v>0.7</v>
      </c>
      <c r="H122" s="67">
        <f>+F122*E122</f>
        <v>0</v>
      </c>
      <c r="I122" s="8"/>
    </row>
    <row r="123" spans="1:9" s="15" customFormat="1">
      <c r="A123" s="10">
        <f>A122+0.01</f>
        <v>10.01</v>
      </c>
      <c r="B123" s="16"/>
      <c r="C123" s="16"/>
      <c r="D123" s="17"/>
      <c r="E123" s="19"/>
      <c r="F123" s="51"/>
      <c r="G123" s="76"/>
      <c r="H123" s="69"/>
      <c r="I123" s="20"/>
    </row>
    <row r="124" spans="1:9" s="15" customFormat="1">
      <c r="A124" s="10">
        <f>A123+0.01</f>
        <v>10.02</v>
      </c>
      <c r="B124" s="16"/>
      <c r="C124" s="16"/>
      <c r="D124" s="17"/>
      <c r="E124" s="19"/>
      <c r="F124" s="51"/>
      <c r="G124" s="76"/>
      <c r="H124" s="69"/>
      <c r="I124" s="20"/>
    </row>
    <row r="125" spans="1:9" s="15" customFormat="1" ht="13.5" thickBot="1">
      <c r="A125" s="10">
        <f>A124+0.01</f>
        <v>10.029999999999999</v>
      </c>
      <c r="B125" s="16"/>
      <c r="C125" s="16"/>
      <c r="D125" s="17"/>
      <c r="E125" s="19"/>
      <c r="F125" s="51"/>
      <c r="G125" s="76"/>
      <c r="H125" s="69"/>
      <c r="I125" s="20"/>
    </row>
    <row r="126" spans="1:9" s="4" customFormat="1" ht="25.5" customHeight="1">
      <c r="A126" s="9">
        <f>INT(A125+1)</f>
        <v>11</v>
      </c>
      <c r="B126" s="102" t="s">
        <v>92</v>
      </c>
      <c r="C126" s="103"/>
      <c r="D126" s="104"/>
      <c r="E126" s="5">
        <v>3000</v>
      </c>
      <c r="F126" s="49">
        <f>SUMPRODUCT(F127:F129,E127:E129)</f>
        <v>0</v>
      </c>
      <c r="G126" s="75">
        <v>1.5</v>
      </c>
      <c r="H126" s="67">
        <f>+F126*E126</f>
        <v>0</v>
      </c>
      <c r="I126" s="8"/>
    </row>
    <row r="127" spans="1:9" s="15" customFormat="1">
      <c r="A127" s="10">
        <f>A126+0.01</f>
        <v>11.01</v>
      </c>
      <c r="B127" s="16"/>
      <c r="C127" s="16"/>
      <c r="D127" s="17"/>
      <c r="E127" s="19"/>
      <c r="F127" s="51"/>
      <c r="G127" s="76"/>
      <c r="H127" s="69"/>
      <c r="I127" s="20"/>
    </row>
    <row r="128" spans="1:9" s="15" customFormat="1">
      <c r="A128" s="10">
        <f>A127+0.01</f>
        <v>11.02</v>
      </c>
      <c r="B128" s="16"/>
      <c r="C128" s="16"/>
      <c r="D128" s="17"/>
      <c r="E128" s="19"/>
      <c r="F128" s="51"/>
      <c r="G128" s="76"/>
      <c r="H128" s="69"/>
      <c r="I128" s="20"/>
    </row>
    <row r="129" spans="1:9" s="15" customFormat="1" ht="13.5" thickBot="1">
      <c r="A129" s="10">
        <f>A128+0.01</f>
        <v>11.03</v>
      </c>
      <c r="B129" s="16"/>
      <c r="C129" s="16"/>
      <c r="D129" s="17"/>
      <c r="E129" s="19"/>
      <c r="F129" s="51"/>
      <c r="G129" s="76"/>
      <c r="H129" s="69"/>
      <c r="I129" s="20"/>
    </row>
    <row r="130" spans="1:9" s="4" customFormat="1" ht="25.5" customHeight="1">
      <c r="A130" s="9">
        <f>INT(A129+1)</f>
        <v>12</v>
      </c>
      <c r="B130" s="102" t="s">
        <v>17</v>
      </c>
      <c r="C130" s="103"/>
      <c r="D130" s="104"/>
      <c r="E130" s="5">
        <v>3000</v>
      </c>
      <c r="F130" s="49">
        <f>SUMPRODUCT(F131:F133,E131:E133)</f>
        <v>0</v>
      </c>
      <c r="G130" s="75">
        <v>5</v>
      </c>
      <c r="H130" s="67">
        <f>+F130*E130</f>
        <v>0</v>
      </c>
      <c r="I130" s="8"/>
    </row>
    <row r="131" spans="1:9" s="15" customFormat="1">
      <c r="A131" s="10">
        <f>A130+0.01</f>
        <v>12.01</v>
      </c>
      <c r="B131" s="16"/>
      <c r="C131" s="16"/>
      <c r="D131" s="17"/>
      <c r="E131" s="19"/>
      <c r="F131" s="51"/>
      <c r="G131" s="76"/>
      <c r="H131" s="69"/>
      <c r="I131" s="20"/>
    </row>
    <row r="132" spans="1:9" s="15" customFormat="1">
      <c r="A132" s="10">
        <f>A131+0.01</f>
        <v>12.02</v>
      </c>
      <c r="B132" s="16"/>
      <c r="C132" s="16"/>
      <c r="D132" s="17"/>
      <c r="E132" s="19"/>
      <c r="F132" s="51"/>
      <c r="G132" s="76"/>
      <c r="H132" s="69"/>
      <c r="I132" s="20"/>
    </row>
    <row r="133" spans="1:9" s="15" customFormat="1" ht="13.5" thickBot="1">
      <c r="A133" s="10">
        <f>A132+0.01</f>
        <v>12.03</v>
      </c>
      <c r="B133" s="16"/>
      <c r="C133" s="16"/>
      <c r="D133" s="17"/>
      <c r="E133" s="19"/>
      <c r="F133" s="51"/>
      <c r="G133" s="76"/>
      <c r="H133" s="69"/>
      <c r="I133" s="20"/>
    </row>
    <row r="134" spans="1:9" s="4" customFormat="1" ht="25.5" customHeight="1">
      <c r="A134" s="9">
        <f>INT(A133+1)</f>
        <v>13</v>
      </c>
      <c r="B134" s="102" t="s">
        <v>18</v>
      </c>
      <c r="C134" s="103"/>
      <c r="D134" s="104"/>
      <c r="E134" s="5">
        <v>35000</v>
      </c>
      <c r="F134" s="49">
        <f>SUMPRODUCT(F135:F137,E135:E137)</f>
        <v>0</v>
      </c>
      <c r="G134" s="75">
        <v>0.85</v>
      </c>
      <c r="H134" s="67">
        <f>+F134*E134</f>
        <v>0</v>
      </c>
      <c r="I134" s="8"/>
    </row>
    <row r="135" spans="1:9" s="15" customFormat="1">
      <c r="A135" s="10">
        <f>A134+0.01</f>
        <v>13.01</v>
      </c>
      <c r="B135" s="16"/>
      <c r="C135" s="16"/>
      <c r="D135" s="17"/>
      <c r="E135" s="19"/>
      <c r="F135" s="51"/>
      <c r="G135" s="76"/>
      <c r="H135" s="69"/>
      <c r="I135" s="20"/>
    </row>
    <row r="136" spans="1:9" s="15" customFormat="1">
      <c r="A136" s="10">
        <f>A135+0.01</f>
        <v>13.02</v>
      </c>
      <c r="B136" s="16"/>
      <c r="C136" s="16"/>
      <c r="D136" s="17"/>
      <c r="E136" s="19"/>
      <c r="F136" s="51"/>
      <c r="G136" s="76"/>
      <c r="H136" s="69"/>
      <c r="I136" s="20"/>
    </row>
    <row r="137" spans="1:9" s="15" customFormat="1" ht="13.5" thickBot="1">
      <c r="A137" s="10">
        <f>A136+0.01</f>
        <v>13.03</v>
      </c>
      <c r="B137" s="16"/>
      <c r="C137" s="16"/>
      <c r="D137" s="17"/>
      <c r="E137" s="19"/>
      <c r="F137" s="51"/>
      <c r="G137" s="76"/>
      <c r="H137" s="69"/>
      <c r="I137" s="20"/>
    </row>
    <row r="138" spans="1:9" s="4" customFormat="1" ht="25.5" customHeight="1">
      <c r="A138" s="9">
        <f>INT(A137+1)</f>
        <v>14</v>
      </c>
      <c r="B138" s="102" t="s">
        <v>20</v>
      </c>
      <c r="C138" s="103"/>
      <c r="D138" s="104"/>
      <c r="E138" s="5">
        <v>10000</v>
      </c>
      <c r="F138" s="49">
        <f>SUMPRODUCT(F139:F141,E139:E141)</f>
        <v>0</v>
      </c>
      <c r="G138" s="75">
        <v>0.4</v>
      </c>
      <c r="H138" s="67">
        <f>+F138*E138</f>
        <v>0</v>
      </c>
      <c r="I138" s="8"/>
    </row>
    <row r="139" spans="1:9" s="15" customFormat="1">
      <c r="A139" s="10">
        <f>A138+0.01</f>
        <v>14.01</v>
      </c>
      <c r="B139" s="16"/>
      <c r="C139" s="16"/>
      <c r="D139" s="17"/>
      <c r="E139" s="19"/>
      <c r="F139" s="51"/>
      <c r="G139" s="76"/>
      <c r="H139" s="69"/>
      <c r="I139" s="20"/>
    </row>
    <row r="140" spans="1:9" s="15" customFormat="1">
      <c r="A140" s="10">
        <f>A139+0.01</f>
        <v>14.02</v>
      </c>
      <c r="B140" s="16"/>
      <c r="C140" s="16"/>
      <c r="D140" s="17"/>
      <c r="E140" s="19"/>
      <c r="F140" s="51"/>
      <c r="G140" s="76"/>
      <c r="H140" s="69"/>
      <c r="I140" s="20"/>
    </row>
    <row r="141" spans="1:9" s="15" customFormat="1" ht="13.5" thickBot="1">
      <c r="A141" s="10">
        <f>A140+0.01</f>
        <v>14.03</v>
      </c>
      <c r="B141" s="16"/>
      <c r="C141" s="16"/>
      <c r="D141" s="17"/>
      <c r="E141" s="19"/>
      <c r="F141" s="51"/>
      <c r="G141" s="76"/>
      <c r="H141" s="69"/>
      <c r="I141" s="20"/>
    </row>
    <row r="142" spans="1:9" s="4" customFormat="1" ht="25.5" customHeight="1">
      <c r="A142" s="9">
        <f>INT(A141+1)</f>
        <v>15</v>
      </c>
      <c r="B142" s="102" t="s">
        <v>21</v>
      </c>
      <c r="C142" s="103"/>
      <c r="D142" s="104"/>
      <c r="E142" s="5">
        <v>650</v>
      </c>
      <c r="F142" s="49">
        <f>SUMPRODUCT(F143:F145,E143:E145)</f>
        <v>0</v>
      </c>
      <c r="G142" s="75">
        <v>0.4</v>
      </c>
      <c r="H142" s="67">
        <f>+F142*E142</f>
        <v>0</v>
      </c>
      <c r="I142" s="8"/>
    </row>
    <row r="143" spans="1:9" s="15" customFormat="1">
      <c r="A143" s="10">
        <f>A142+0.01</f>
        <v>15.01</v>
      </c>
      <c r="B143" s="16"/>
      <c r="C143" s="16"/>
      <c r="D143" s="17"/>
      <c r="E143" s="19"/>
      <c r="F143" s="51"/>
      <c r="G143" s="76"/>
      <c r="H143" s="69"/>
      <c r="I143" s="20"/>
    </row>
    <row r="144" spans="1:9" s="15" customFormat="1">
      <c r="A144" s="10">
        <f>A143+0.01</f>
        <v>15.02</v>
      </c>
      <c r="B144" s="16"/>
      <c r="C144" s="16"/>
      <c r="D144" s="17"/>
      <c r="E144" s="19"/>
      <c r="F144" s="51"/>
      <c r="G144" s="76"/>
      <c r="H144" s="69"/>
      <c r="I144" s="20"/>
    </row>
    <row r="145" spans="1:9" s="15" customFormat="1" ht="13.5" thickBot="1">
      <c r="A145" s="10">
        <f>A144+0.01</f>
        <v>15.03</v>
      </c>
      <c r="B145" s="16"/>
      <c r="C145" s="16"/>
      <c r="D145" s="17"/>
      <c r="E145" s="19"/>
      <c r="F145" s="51"/>
      <c r="G145" s="76"/>
      <c r="H145" s="69"/>
      <c r="I145" s="20"/>
    </row>
    <row r="146" spans="1:9" s="4" customFormat="1" ht="25.5" customHeight="1">
      <c r="A146" s="9">
        <f>INT(A145+1)</f>
        <v>16</v>
      </c>
      <c r="B146" s="102" t="s">
        <v>22</v>
      </c>
      <c r="C146" s="103"/>
      <c r="D146" s="104"/>
      <c r="E146" s="5">
        <v>2000</v>
      </c>
      <c r="F146" s="49">
        <f>SUMPRODUCT(F147:F149,E147:E149)</f>
        <v>0</v>
      </c>
      <c r="G146" s="75">
        <v>0.4</v>
      </c>
      <c r="H146" s="67">
        <f>+F146*E146</f>
        <v>0</v>
      </c>
      <c r="I146" s="8"/>
    </row>
    <row r="147" spans="1:9" s="15" customFormat="1">
      <c r="A147" s="10">
        <f>A146+0.01</f>
        <v>16.010000000000002</v>
      </c>
      <c r="B147" s="16"/>
      <c r="C147" s="16"/>
      <c r="D147" s="17"/>
      <c r="E147" s="19"/>
      <c r="F147" s="51"/>
      <c r="G147" s="76"/>
      <c r="H147" s="69"/>
      <c r="I147" s="20"/>
    </row>
    <row r="148" spans="1:9" s="15" customFormat="1">
      <c r="A148" s="10">
        <f>A147+0.01</f>
        <v>16.020000000000003</v>
      </c>
      <c r="B148" s="16"/>
      <c r="C148" s="16"/>
      <c r="D148" s="17"/>
      <c r="E148" s="19"/>
      <c r="F148" s="51"/>
      <c r="G148" s="76"/>
      <c r="H148" s="69"/>
      <c r="I148" s="20"/>
    </row>
    <row r="149" spans="1:9" s="15" customFormat="1">
      <c r="A149" s="10">
        <f>A148+0.01</f>
        <v>16.030000000000005</v>
      </c>
      <c r="B149" s="16"/>
      <c r="C149" s="16"/>
      <c r="D149" s="17"/>
      <c r="E149" s="19"/>
      <c r="F149" s="51"/>
      <c r="G149" s="76"/>
      <c r="H149" s="69"/>
      <c r="I149" s="20"/>
    </row>
    <row r="150" spans="1:9" s="4" customFormat="1" ht="13.5" thickBot="1">
      <c r="A150" s="24">
        <f>INT(A149+1)</f>
        <v>17</v>
      </c>
      <c r="B150" s="25" t="s">
        <v>107</v>
      </c>
      <c r="C150" s="25"/>
      <c r="D150" s="25"/>
      <c r="E150" s="26"/>
      <c r="F150" s="52"/>
      <c r="G150" s="77"/>
      <c r="H150" s="71">
        <f>SUM(H86:H149)</f>
        <v>0</v>
      </c>
      <c r="I150" s="27"/>
    </row>
    <row r="151" spans="1:9" ht="17.25" thickTop="1" thickBot="1">
      <c r="A151" s="108"/>
      <c r="B151" s="108"/>
      <c r="C151" s="108"/>
      <c r="D151" s="108"/>
      <c r="E151" s="108"/>
      <c r="F151" s="108"/>
      <c r="G151" s="108"/>
      <c r="H151" s="108"/>
      <c r="I151" s="108"/>
    </row>
    <row r="152" spans="1:9" ht="18.75" customHeight="1" thickTop="1" thickBot="1">
      <c r="A152" s="109" t="s">
        <v>48</v>
      </c>
      <c r="B152" s="110"/>
      <c r="C152" s="110"/>
      <c r="D152" s="110"/>
      <c r="E152" s="110"/>
      <c r="F152" s="110"/>
      <c r="G152" s="110"/>
      <c r="H152" s="110"/>
      <c r="I152" s="111"/>
    </row>
    <row r="153" spans="1:9" ht="27" thickTop="1" thickBot="1">
      <c r="A153" s="28" t="s">
        <v>4</v>
      </c>
      <c r="B153" s="44" t="s">
        <v>0</v>
      </c>
      <c r="C153" s="44" t="s">
        <v>6</v>
      </c>
      <c r="D153" s="30" t="s">
        <v>1</v>
      </c>
      <c r="E153" s="32" t="s">
        <v>2</v>
      </c>
      <c r="F153" s="48" t="s">
        <v>7</v>
      </c>
      <c r="G153" s="58" t="s">
        <v>75</v>
      </c>
      <c r="H153" s="66" t="s">
        <v>5</v>
      </c>
      <c r="I153" s="31" t="s">
        <v>3</v>
      </c>
    </row>
    <row r="154" spans="1:9" s="4" customFormat="1" ht="25.5" customHeight="1">
      <c r="A154" s="9">
        <v>1</v>
      </c>
      <c r="B154" s="102" t="s">
        <v>50</v>
      </c>
      <c r="C154" s="103"/>
      <c r="D154" s="104"/>
      <c r="E154" s="5">
        <v>10</v>
      </c>
      <c r="F154" s="49">
        <f>SUMPRODUCT(F155:F157,E155:E157)</f>
        <v>0</v>
      </c>
      <c r="G154" s="75">
        <f>SUMPRODUCT(G155:G157,F155:F157)</f>
        <v>0</v>
      </c>
      <c r="H154" s="67">
        <f>+F154*E154</f>
        <v>0</v>
      </c>
      <c r="I154" s="8"/>
    </row>
    <row r="155" spans="1:9" s="15" customFormat="1">
      <c r="A155" s="10">
        <f>A154+0.01</f>
        <v>1.01</v>
      </c>
      <c r="B155" s="16"/>
      <c r="C155" s="16"/>
      <c r="D155" s="17"/>
      <c r="E155" s="19"/>
      <c r="F155" s="51"/>
      <c r="G155" s="76"/>
      <c r="H155" s="69"/>
      <c r="I155" s="20"/>
    </row>
    <row r="156" spans="1:9" s="15" customFormat="1">
      <c r="A156" s="10">
        <f>A155+0.01</f>
        <v>1.02</v>
      </c>
      <c r="B156" s="16"/>
      <c r="C156" s="16"/>
      <c r="D156" s="17"/>
      <c r="E156" s="19"/>
      <c r="F156" s="51"/>
      <c r="G156" s="76"/>
      <c r="H156" s="69"/>
      <c r="I156" s="20"/>
    </row>
    <row r="157" spans="1:9" s="15" customFormat="1">
      <c r="A157" s="10">
        <f>A156+0.01</f>
        <v>1.03</v>
      </c>
      <c r="B157" s="16"/>
      <c r="C157" s="16"/>
      <c r="D157" s="17"/>
      <c r="E157" s="19"/>
      <c r="F157" s="51"/>
      <c r="G157" s="76"/>
      <c r="H157" s="69"/>
      <c r="I157" s="20"/>
    </row>
    <row r="158" spans="1:9" s="4" customFormat="1" ht="13.5" thickBot="1">
      <c r="A158" s="24">
        <f>INT(A157+1)</f>
        <v>2</v>
      </c>
      <c r="B158" s="25" t="s">
        <v>114</v>
      </c>
      <c r="C158" s="25"/>
      <c r="D158" s="25"/>
      <c r="E158" s="26"/>
      <c r="F158" s="52"/>
      <c r="G158" s="60"/>
      <c r="H158" s="71">
        <f>SUM(H154:H157)</f>
        <v>0</v>
      </c>
      <c r="I158" s="27"/>
    </row>
    <row r="159" spans="1:9" ht="17.25" thickTop="1" thickBot="1">
      <c r="A159" s="108"/>
      <c r="B159" s="108"/>
      <c r="C159" s="108"/>
      <c r="D159" s="108"/>
      <c r="E159" s="108"/>
      <c r="F159" s="108"/>
      <c r="G159" s="108"/>
      <c r="H159" s="108"/>
      <c r="I159" s="108"/>
    </row>
    <row r="160" spans="1:9" ht="18.75" customHeight="1" thickTop="1" thickBot="1">
      <c r="A160" s="109" t="s">
        <v>26</v>
      </c>
      <c r="B160" s="110"/>
      <c r="C160" s="110"/>
      <c r="D160" s="110"/>
      <c r="E160" s="110"/>
      <c r="F160" s="110"/>
      <c r="G160" s="110"/>
      <c r="H160" s="110"/>
      <c r="I160" s="111"/>
    </row>
    <row r="161" spans="1:9" ht="27" thickTop="1" thickBot="1">
      <c r="A161" s="28" t="s">
        <v>27</v>
      </c>
      <c r="B161" s="105" t="s">
        <v>29</v>
      </c>
      <c r="C161" s="106"/>
      <c r="D161" s="107"/>
      <c r="E161" s="32"/>
      <c r="F161" s="48"/>
      <c r="G161" s="58"/>
      <c r="H161" s="66" t="s">
        <v>28</v>
      </c>
      <c r="I161" s="31" t="s">
        <v>3</v>
      </c>
    </row>
    <row r="162" spans="1:9" s="4" customFormat="1" ht="13.5" thickBot="1">
      <c r="A162" s="9">
        <v>1</v>
      </c>
      <c r="B162" s="33" t="s">
        <v>9</v>
      </c>
      <c r="C162" s="34"/>
      <c r="D162" s="35"/>
      <c r="E162" s="5"/>
      <c r="F162" s="53"/>
      <c r="G162" s="61"/>
      <c r="H162" s="67">
        <f>H38</f>
        <v>0</v>
      </c>
      <c r="I162" s="8"/>
    </row>
    <row r="163" spans="1:9" s="4" customFormat="1" ht="25.5" customHeight="1" thickBot="1">
      <c r="A163" s="9">
        <f t="shared" ref="A163:A168" si="0">INT(A162+1)</f>
        <v>2</v>
      </c>
      <c r="B163" s="102" t="s">
        <v>31</v>
      </c>
      <c r="C163" s="103"/>
      <c r="D163" s="104"/>
      <c r="E163" s="36"/>
      <c r="F163" s="36"/>
      <c r="G163" s="37">
        <v>0</v>
      </c>
      <c r="H163" s="72">
        <f>G163*2*H162</f>
        <v>0</v>
      </c>
      <c r="I163" s="22" t="s">
        <v>30</v>
      </c>
    </row>
    <row r="164" spans="1:9" s="4" customFormat="1" ht="13.5" thickBot="1">
      <c r="A164" s="9">
        <f t="shared" si="0"/>
        <v>3</v>
      </c>
      <c r="B164" s="33" t="s">
        <v>10</v>
      </c>
      <c r="C164" s="34"/>
      <c r="D164" s="35"/>
      <c r="E164" s="5"/>
      <c r="F164" s="53"/>
      <c r="G164" s="61"/>
      <c r="H164" s="67">
        <f>H66</f>
        <v>0</v>
      </c>
      <c r="I164" s="8"/>
    </row>
    <row r="165" spans="1:9" s="4" customFormat="1" ht="13.5" thickBot="1">
      <c r="A165" s="9">
        <f t="shared" si="0"/>
        <v>4</v>
      </c>
      <c r="B165" s="33" t="s">
        <v>12</v>
      </c>
      <c r="C165" s="34"/>
      <c r="D165" s="35"/>
      <c r="E165" s="5"/>
      <c r="F165" s="53"/>
      <c r="G165" s="61"/>
      <c r="H165" s="67">
        <f>H82</f>
        <v>0</v>
      </c>
      <c r="I165" s="8"/>
    </row>
    <row r="166" spans="1:9" s="4" customFormat="1" ht="13.5" thickBot="1">
      <c r="A166" s="9">
        <f t="shared" si="0"/>
        <v>5</v>
      </c>
      <c r="B166" s="33" t="s">
        <v>15</v>
      </c>
      <c r="C166" s="34"/>
      <c r="D166" s="35"/>
      <c r="E166" s="5"/>
      <c r="F166" s="53"/>
      <c r="G166" s="61"/>
      <c r="H166" s="67">
        <f>H150</f>
        <v>0</v>
      </c>
      <c r="I166" s="8"/>
    </row>
    <row r="167" spans="1:9" s="4" customFormat="1" ht="13.5" thickBot="1">
      <c r="A167" s="9">
        <f t="shared" si="0"/>
        <v>6</v>
      </c>
      <c r="B167" s="33" t="s">
        <v>48</v>
      </c>
      <c r="C167" s="34"/>
      <c r="D167" s="35"/>
      <c r="E167" s="5"/>
      <c r="F167" s="53"/>
      <c r="G167" s="61"/>
      <c r="H167" s="67">
        <f>H158</f>
        <v>0</v>
      </c>
      <c r="I167" s="8"/>
    </row>
    <row r="168" spans="1:9" s="4" customFormat="1" ht="16.5" thickBot="1">
      <c r="A168" s="38">
        <f t="shared" si="0"/>
        <v>7</v>
      </c>
      <c r="B168" s="39" t="s">
        <v>110</v>
      </c>
      <c r="C168" s="40"/>
      <c r="D168" s="41"/>
      <c r="E168" s="42"/>
      <c r="F168" s="54"/>
      <c r="G168" s="62"/>
      <c r="H168" s="73">
        <f>SUM(H162:H167)</f>
        <v>0</v>
      </c>
      <c r="I168" s="43"/>
    </row>
    <row r="169" spans="1:9" ht="13.5" thickTop="1"/>
  </sheetData>
  <sheetProtection insertRows="0"/>
  <protectedRanges>
    <protectedRange sqref="H70:H83 H66:H67 H154:H159 H162:H167 H8:H39 H42:H61 H86:H151" name="נוסחאות"/>
    <protectedRange sqref="H62:H65" name="נוסחאות_2"/>
    <protectedRange sqref="H168" name="נוסחאות_3"/>
  </protectedRanges>
  <mergeCells count="47">
    <mergeCell ref="B52:D52"/>
    <mergeCell ref="B126:D126"/>
    <mergeCell ref="A159:I159"/>
    <mergeCell ref="B62:D62"/>
    <mergeCell ref="A151:I151"/>
    <mergeCell ref="A160:I160"/>
    <mergeCell ref="B118:D118"/>
    <mergeCell ref="A67:I67"/>
    <mergeCell ref="A68:I68"/>
    <mergeCell ref="B70:D70"/>
    <mergeCell ref="A83:I83"/>
    <mergeCell ref="B161:D161"/>
    <mergeCell ref="B163:D163"/>
    <mergeCell ref="B138:D138"/>
    <mergeCell ref="B142:D142"/>
    <mergeCell ref="B146:D146"/>
    <mergeCell ref="B122:D122"/>
    <mergeCell ref="A152:I152"/>
    <mergeCell ref="B130:D130"/>
    <mergeCell ref="B134:D134"/>
    <mergeCell ref="B94:D94"/>
    <mergeCell ref="B98:D98"/>
    <mergeCell ref="B102:D102"/>
    <mergeCell ref="B106:D106"/>
    <mergeCell ref="A84:I84"/>
    <mergeCell ref="B86:D86"/>
    <mergeCell ref="B90:D90"/>
    <mergeCell ref="B114:D114"/>
    <mergeCell ref="B23:D23"/>
    <mergeCell ref="B28:D28"/>
    <mergeCell ref="B33:D33"/>
    <mergeCell ref="B154:D154"/>
    <mergeCell ref="B74:D74"/>
    <mergeCell ref="B78:D78"/>
    <mergeCell ref="A39:I39"/>
    <mergeCell ref="A40:I40"/>
    <mergeCell ref="B42:D42"/>
    <mergeCell ref="A1:I1"/>
    <mergeCell ref="A2:I2"/>
    <mergeCell ref="A3:D3"/>
    <mergeCell ref="A6:I6"/>
    <mergeCell ref="B8:D8"/>
    <mergeCell ref="B110:D110"/>
    <mergeCell ref="B47:D47"/>
    <mergeCell ref="B57:D57"/>
    <mergeCell ref="B13:D13"/>
    <mergeCell ref="B18:D18"/>
  </mergeCells>
  <pageMargins left="0.27559055118110237" right="0.31496062992125984" top="0.98425196850393704" bottom="0.98425196850393704" header="0.47244094488188981" footer="0.51181102362204722"/>
  <pageSetup orientation="landscape" r:id="rId1"/>
  <headerFooter alignWithMargins="0">
    <oddHeader>&amp;C&amp;"Arial,מודגש"&amp;16מכרז מממ 25-2012 &amp;"Arial,רגיל"&amp;10
&amp;R&amp;"Arial,מודגש"&amp;16נספח 5.3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14">
    <outlinePr summaryBelow="0"/>
  </sheetPr>
  <dimension ref="A1:I105"/>
  <sheetViews>
    <sheetView rightToLeft="1" tabSelected="1" topLeftCell="A85" zoomScaleNormal="100" zoomScaleSheetLayoutView="75" workbookViewId="0">
      <selection activeCell="A95" sqref="A95"/>
    </sheetView>
  </sheetViews>
  <sheetFormatPr defaultRowHeight="12.75"/>
  <cols>
    <col min="1" max="1" width="5.7109375" customWidth="1"/>
    <col min="2" max="2" width="38" style="3" customWidth="1"/>
    <col min="3" max="3" width="16.42578125" style="3" customWidth="1"/>
    <col min="4" max="4" width="16.7109375" style="3" customWidth="1"/>
    <col min="5" max="5" width="9" style="7" customWidth="1"/>
    <col min="6" max="6" width="8.42578125" style="55" bestFit="1" customWidth="1"/>
    <col min="7" max="7" width="9.28515625" style="92" customWidth="1"/>
    <col min="8" max="8" width="11.7109375" style="94" customWidth="1"/>
    <col min="9" max="9" width="20.7109375" customWidth="1"/>
  </cols>
  <sheetData>
    <row r="1" spans="1:9" ht="20.25">
      <c r="A1" s="112" t="s">
        <v>93</v>
      </c>
      <c r="B1" s="112"/>
      <c r="C1" s="112"/>
      <c r="D1" s="112"/>
      <c r="E1" s="112"/>
      <c r="F1" s="112"/>
      <c r="G1" s="112"/>
      <c r="H1" s="112"/>
      <c r="I1" s="112"/>
    </row>
    <row r="2" spans="1:9" ht="15.75">
      <c r="A2" s="108"/>
      <c r="B2" s="108"/>
      <c r="C2" s="108"/>
      <c r="D2" s="108"/>
      <c r="E2" s="108"/>
      <c r="F2" s="108"/>
      <c r="G2" s="108"/>
      <c r="H2" s="108"/>
      <c r="I2" s="108"/>
    </row>
    <row r="3" spans="1:9" ht="15.75">
      <c r="A3" s="113" t="s">
        <v>113</v>
      </c>
      <c r="B3" s="113"/>
      <c r="C3" s="113"/>
      <c r="D3" s="113"/>
      <c r="E3" s="21"/>
      <c r="F3" s="46"/>
      <c r="G3" s="79"/>
      <c r="H3" s="93"/>
      <c r="I3" s="21"/>
    </row>
    <row r="4" spans="1:9" ht="15.75">
      <c r="A4" s="78"/>
      <c r="B4" s="78" t="s">
        <v>112</v>
      </c>
      <c r="C4" s="78"/>
      <c r="D4" s="78"/>
      <c r="E4" s="21"/>
      <c r="F4" s="46"/>
      <c r="G4" s="79"/>
      <c r="H4" s="93"/>
      <c r="I4" s="21"/>
    </row>
    <row r="5" spans="1:9" ht="13.5" thickBot="1">
      <c r="A5" s="1"/>
      <c r="B5" s="2"/>
      <c r="C5" s="2"/>
      <c r="D5" s="2"/>
      <c r="E5" s="6"/>
      <c r="F5" s="47"/>
      <c r="G5" s="80"/>
    </row>
    <row r="6" spans="1:9" ht="19.5" thickTop="1" thickBot="1">
      <c r="A6" s="109" t="s">
        <v>9</v>
      </c>
      <c r="B6" s="110"/>
      <c r="C6" s="110"/>
      <c r="D6" s="110"/>
      <c r="E6" s="110"/>
      <c r="F6" s="110"/>
      <c r="G6" s="110"/>
      <c r="H6" s="110"/>
      <c r="I6" s="111"/>
    </row>
    <row r="7" spans="1:9" ht="39.75" thickTop="1" thickBot="1">
      <c r="A7" s="28" t="s">
        <v>4</v>
      </c>
      <c r="B7" s="44" t="s">
        <v>0</v>
      </c>
      <c r="C7" s="44" t="s">
        <v>6</v>
      </c>
      <c r="D7" s="30" t="s">
        <v>1</v>
      </c>
      <c r="E7" s="32" t="s">
        <v>101</v>
      </c>
      <c r="F7" s="48" t="s">
        <v>102</v>
      </c>
      <c r="G7" s="81" t="s">
        <v>103</v>
      </c>
      <c r="H7" s="95" t="s">
        <v>5</v>
      </c>
      <c r="I7" s="31" t="s">
        <v>3</v>
      </c>
    </row>
    <row r="8" spans="1:9" s="4" customFormat="1">
      <c r="A8" s="9">
        <v>1</v>
      </c>
      <c r="B8" s="102" t="s">
        <v>71</v>
      </c>
      <c r="C8" s="103"/>
      <c r="D8" s="104"/>
      <c r="E8" s="5">
        <v>180</v>
      </c>
      <c r="F8" s="49">
        <f>SUMPRODUCT(F9:F12,E9:E12)</f>
        <v>0</v>
      </c>
      <c r="G8" s="82">
        <v>12000</v>
      </c>
      <c r="H8" s="96">
        <f>+F8*E8</f>
        <v>0</v>
      </c>
      <c r="I8" s="8"/>
    </row>
    <row r="9" spans="1:9" s="15" customFormat="1">
      <c r="A9" s="10">
        <f>A8+0.01</f>
        <v>1.01</v>
      </c>
      <c r="B9" s="11"/>
      <c r="C9" s="11"/>
      <c r="D9" s="12"/>
      <c r="E9" s="13"/>
      <c r="F9" s="50"/>
      <c r="G9" s="83"/>
      <c r="H9" s="97"/>
      <c r="I9" s="14"/>
    </row>
    <row r="10" spans="1:9" s="15" customFormat="1">
      <c r="A10" s="10">
        <f>A9+0.01</f>
        <v>1.02</v>
      </c>
      <c r="B10" s="16"/>
      <c r="C10" s="16"/>
      <c r="D10" s="17"/>
      <c r="E10" s="13"/>
      <c r="F10" s="50"/>
      <c r="G10" s="83"/>
      <c r="H10" s="97"/>
      <c r="I10" s="18"/>
    </row>
    <row r="11" spans="1:9" s="15" customFormat="1">
      <c r="A11" s="10">
        <f>A10+0.01</f>
        <v>1.03</v>
      </c>
      <c r="B11" s="16"/>
      <c r="C11" s="16"/>
      <c r="D11" s="17"/>
      <c r="E11" s="13"/>
      <c r="F11" s="50"/>
      <c r="G11" s="83"/>
      <c r="H11" s="97"/>
      <c r="I11" s="18"/>
    </row>
    <row r="12" spans="1:9" s="15" customFormat="1" ht="13.5" thickBot="1">
      <c r="A12" s="10">
        <f>A11+0.01</f>
        <v>1.04</v>
      </c>
      <c r="B12" s="16"/>
      <c r="C12" s="16"/>
      <c r="D12" s="17"/>
      <c r="E12" s="13"/>
      <c r="F12" s="50"/>
      <c r="G12" s="83"/>
      <c r="H12" s="97"/>
      <c r="I12" s="18"/>
    </row>
    <row r="13" spans="1:9" s="4" customFormat="1">
      <c r="A13" s="9">
        <f>INT(A12+1)</f>
        <v>2</v>
      </c>
      <c r="B13" s="102" t="s">
        <v>72</v>
      </c>
      <c r="C13" s="103"/>
      <c r="D13" s="104"/>
      <c r="E13" s="5">
        <v>40</v>
      </c>
      <c r="F13" s="49">
        <f>SUMPRODUCT(F14:F17,E14:E17)</f>
        <v>0</v>
      </c>
      <c r="G13" s="84">
        <v>16000</v>
      </c>
      <c r="H13" s="96">
        <f>+F13*E13</f>
        <v>0</v>
      </c>
      <c r="I13" s="8"/>
    </row>
    <row r="14" spans="1:9" s="15" customFormat="1">
      <c r="A14" s="10">
        <f>A13+0.01</f>
        <v>2.0099999999999998</v>
      </c>
      <c r="B14" s="11"/>
      <c r="C14" s="11"/>
      <c r="D14" s="12"/>
      <c r="E14" s="13"/>
      <c r="F14" s="50"/>
      <c r="G14" s="83"/>
      <c r="H14" s="97"/>
      <c r="I14" s="14"/>
    </row>
    <row r="15" spans="1:9" s="15" customFormat="1">
      <c r="A15" s="10">
        <f>A14+0.01</f>
        <v>2.0199999999999996</v>
      </c>
      <c r="B15" s="16"/>
      <c r="C15" s="16"/>
      <c r="D15" s="17"/>
      <c r="E15" s="13"/>
      <c r="F15" s="50"/>
      <c r="G15" s="83"/>
      <c r="H15" s="97"/>
      <c r="I15" s="18"/>
    </row>
    <row r="16" spans="1:9" s="15" customFormat="1">
      <c r="A16" s="10">
        <f>A15+0.01</f>
        <v>2.0299999999999994</v>
      </c>
      <c r="B16" s="16"/>
      <c r="C16" s="16"/>
      <c r="D16" s="17"/>
      <c r="E16" s="13"/>
      <c r="F16" s="50"/>
      <c r="G16" s="83"/>
      <c r="H16" s="97"/>
      <c r="I16" s="18"/>
    </row>
    <row r="17" spans="1:9" s="15" customFormat="1" ht="13.5" thickBot="1">
      <c r="A17" s="10">
        <f>A16+0.01</f>
        <v>2.0399999999999991</v>
      </c>
      <c r="B17" s="16"/>
      <c r="C17" s="16"/>
      <c r="D17" s="17"/>
      <c r="E17" s="13"/>
      <c r="F17" s="50"/>
      <c r="G17" s="83"/>
      <c r="H17" s="97"/>
      <c r="I17" s="18"/>
    </row>
    <row r="18" spans="1:9" s="4" customFormat="1" ht="25.5" customHeight="1">
      <c r="A18" s="9">
        <f>INT(A12+1)</f>
        <v>2</v>
      </c>
      <c r="B18" s="102" t="s">
        <v>73</v>
      </c>
      <c r="C18" s="103"/>
      <c r="D18" s="104"/>
      <c r="E18" s="5">
        <v>30</v>
      </c>
      <c r="F18" s="49">
        <f>SUMPRODUCT(F19:F22,E19:E22)</f>
        <v>0</v>
      </c>
      <c r="G18" s="84">
        <v>35000</v>
      </c>
      <c r="H18" s="96">
        <f>+F18*E18</f>
        <v>0</v>
      </c>
      <c r="I18" s="8"/>
    </row>
    <row r="19" spans="1:9" s="15" customFormat="1">
      <c r="A19" s="10">
        <f>A18+0.01</f>
        <v>2.0099999999999998</v>
      </c>
      <c r="B19" s="16"/>
      <c r="C19" s="16"/>
      <c r="D19" s="17"/>
      <c r="E19" s="19"/>
      <c r="F19" s="51"/>
      <c r="G19" s="85"/>
      <c r="H19" s="98"/>
      <c r="I19" s="20"/>
    </row>
    <row r="20" spans="1:9" s="15" customFormat="1">
      <c r="A20" s="10">
        <f>A19+0.01</f>
        <v>2.0199999999999996</v>
      </c>
      <c r="B20" s="16"/>
      <c r="C20" s="16"/>
      <c r="D20" s="17"/>
      <c r="E20" s="19"/>
      <c r="F20" s="51"/>
      <c r="G20" s="85"/>
      <c r="H20" s="98"/>
      <c r="I20" s="20"/>
    </row>
    <row r="21" spans="1:9" s="15" customFormat="1">
      <c r="A21" s="10">
        <f>A20+0.01</f>
        <v>2.0299999999999994</v>
      </c>
      <c r="B21" s="16"/>
      <c r="C21" s="16"/>
      <c r="D21" s="17"/>
      <c r="E21" s="19"/>
      <c r="F21" s="51"/>
      <c r="G21" s="85"/>
      <c r="H21" s="98"/>
      <c r="I21" s="20"/>
    </row>
    <row r="22" spans="1:9" s="15" customFormat="1" ht="13.5" thickBot="1">
      <c r="A22" s="10">
        <f>A21+0.01</f>
        <v>2.0399999999999991</v>
      </c>
      <c r="B22" s="16"/>
      <c r="C22" s="16"/>
      <c r="D22" s="17"/>
      <c r="E22" s="19"/>
      <c r="F22" s="51"/>
      <c r="G22" s="85"/>
      <c r="H22" s="98"/>
      <c r="I22" s="20"/>
    </row>
    <row r="23" spans="1:9" s="4" customFormat="1" ht="25.5" customHeight="1">
      <c r="A23" s="9">
        <f>INT(A17+1)</f>
        <v>3</v>
      </c>
      <c r="B23" s="102" t="s">
        <v>100</v>
      </c>
      <c r="C23" s="103"/>
      <c r="D23" s="104"/>
      <c r="E23" s="5">
        <v>30</v>
      </c>
      <c r="F23" s="49">
        <f>SUMPRODUCT(F24:F27,E24:E27)</f>
        <v>0</v>
      </c>
      <c r="G23" s="84">
        <v>35000</v>
      </c>
      <c r="H23" s="96">
        <f>+F23*E23</f>
        <v>0</v>
      </c>
      <c r="I23" s="8"/>
    </row>
    <row r="24" spans="1:9" s="15" customFormat="1">
      <c r="A24" s="10">
        <f>A23+0.01</f>
        <v>3.01</v>
      </c>
      <c r="B24" s="16"/>
      <c r="C24" s="16"/>
      <c r="D24" s="17"/>
      <c r="E24" s="19"/>
      <c r="F24" s="51"/>
      <c r="G24" s="85"/>
      <c r="H24" s="98"/>
      <c r="I24" s="20"/>
    </row>
    <row r="25" spans="1:9" s="15" customFormat="1">
      <c r="A25" s="10">
        <f>A24+0.01</f>
        <v>3.0199999999999996</v>
      </c>
      <c r="B25" s="16"/>
      <c r="C25" s="16"/>
      <c r="D25" s="17"/>
      <c r="E25" s="19"/>
      <c r="F25" s="51"/>
      <c r="G25" s="85"/>
      <c r="H25" s="98"/>
      <c r="I25" s="20"/>
    </row>
    <row r="26" spans="1:9" s="15" customFormat="1">
      <c r="A26" s="10">
        <f>A25+0.01</f>
        <v>3.0299999999999994</v>
      </c>
      <c r="B26" s="16"/>
      <c r="C26" s="16"/>
      <c r="D26" s="17"/>
      <c r="E26" s="19"/>
      <c r="F26" s="51"/>
      <c r="G26" s="85"/>
      <c r="H26" s="98"/>
      <c r="I26" s="20"/>
    </row>
    <row r="27" spans="1:9" s="15" customFormat="1" ht="13.5" thickBot="1">
      <c r="A27" s="10">
        <f>A26+0.01</f>
        <v>3.0399999999999991</v>
      </c>
      <c r="B27" s="16"/>
      <c r="C27" s="16"/>
      <c r="D27" s="17"/>
      <c r="E27" s="19"/>
      <c r="F27" s="51"/>
      <c r="G27" s="85"/>
      <c r="H27" s="98"/>
      <c r="I27" s="20"/>
    </row>
    <row r="28" spans="1:9" s="4" customFormat="1" ht="25.5" customHeight="1">
      <c r="A28" s="9">
        <f>INT(A27+1)</f>
        <v>4</v>
      </c>
      <c r="B28" s="102" t="s">
        <v>52</v>
      </c>
      <c r="C28" s="103"/>
      <c r="D28" s="104"/>
      <c r="E28" s="5">
        <v>120</v>
      </c>
      <c r="F28" s="49">
        <f>SUMPRODUCT(F29:F32,E29:E32)</f>
        <v>0</v>
      </c>
      <c r="G28" s="84">
        <v>2500</v>
      </c>
      <c r="H28" s="96">
        <f>+F28*E28</f>
        <v>0</v>
      </c>
      <c r="I28" s="8"/>
    </row>
    <row r="29" spans="1:9" s="15" customFormat="1">
      <c r="A29" s="10">
        <f>A28+0.01</f>
        <v>4.01</v>
      </c>
      <c r="B29" s="16"/>
      <c r="C29" s="16"/>
      <c r="D29" s="17"/>
      <c r="E29" s="19"/>
      <c r="F29" s="51"/>
      <c r="G29" s="85"/>
      <c r="H29" s="98"/>
      <c r="I29" s="20"/>
    </row>
    <row r="30" spans="1:9" s="15" customFormat="1">
      <c r="A30" s="10">
        <f>A29+0.01</f>
        <v>4.0199999999999996</v>
      </c>
      <c r="B30" s="16"/>
      <c r="C30" s="16"/>
      <c r="D30" s="17"/>
      <c r="E30" s="19"/>
      <c r="F30" s="51"/>
      <c r="G30" s="85"/>
      <c r="H30" s="98"/>
      <c r="I30" s="20"/>
    </row>
    <row r="31" spans="1:9" s="15" customFormat="1">
      <c r="A31" s="10">
        <f>A30+0.01</f>
        <v>4.0299999999999994</v>
      </c>
      <c r="B31" s="16"/>
      <c r="C31" s="16"/>
      <c r="D31" s="17"/>
      <c r="E31" s="19"/>
      <c r="F31" s="51"/>
      <c r="G31" s="85"/>
      <c r="H31" s="98"/>
      <c r="I31" s="20"/>
    </row>
    <row r="32" spans="1:9" s="15" customFormat="1">
      <c r="A32" s="10">
        <f>A31+0.01</f>
        <v>4.0399999999999991</v>
      </c>
      <c r="B32" s="16"/>
      <c r="C32" s="16"/>
      <c r="D32" s="17"/>
      <c r="E32" s="19"/>
      <c r="F32" s="51"/>
      <c r="G32" s="85"/>
      <c r="H32" s="98"/>
      <c r="I32" s="20"/>
    </row>
    <row r="33" spans="1:9" s="4" customFormat="1" ht="13.5" thickBot="1">
      <c r="A33" s="24">
        <f>INT(A32+1)</f>
        <v>5</v>
      </c>
      <c r="B33" s="25" t="s">
        <v>104</v>
      </c>
      <c r="C33" s="25"/>
      <c r="D33" s="25"/>
      <c r="E33" s="26"/>
      <c r="F33" s="52"/>
      <c r="G33" s="86"/>
      <c r="H33" s="99">
        <f>SUM(H8:H27)</f>
        <v>0</v>
      </c>
      <c r="I33" s="27"/>
    </row>
    <row r="34" spans="1:9" ht="17.25" thickTop="1" thickBot="1">
      <c r="A34" s="108"/>
      <c r="B34" s="108"/>
      <c r="C34" s="108"/>
      <c r="D34" s="108"/>
      <c r="E34" s="108"/>
      <c r="F34" s="108"/>
      <c r="G34" s="114"/>
      <c r="H34" s="108"/>
      <c r="I34" s="108"/>
    </row>
    <row r="35" spans="1:9" ht="18.75" customHeight="1" thickTop="1" thickBot="1">
      <c r="A35" s="109" t="s">
        <v>10</v>
      </c>
      <c r="B35" s="110"/>
      <c r="C35" s="110"/>
      <c r="D35" s="110"/>
      <c r="E35" s="110"/>
      <c r="F35" s="110"/>
      <c r="G35" s="115"/>
      <c r="H35" s="110"/>
      <c r="I35" s="111"/>
    </row>
    <row r="36" spans="1:9" ht="27" thickTop="1" thickBot="1">
      <c r="A36" s="28" t="s">
        <v>4</v>
      </c>
      <c r="B36" s="44" t="s">
        <v>0</v>
      </c>
      <c r="C36" s="44" t="s">
        <v>6</v>
      </c>
      <c r="D36" s="30" t="s">
        <v>1</v>
      </c>
      <c r="E36" s="32" t="s">
        <v>2</v>
      </c>
      <c r="F36" s="48" t="s">
        <v>7</v>
      </c>
      <c r="G36" s="87" t="s">
        <v>75</v>
      </c>
      <c r="H36" s="95" t="s">
        <v>5</v>
      </c>
      <c r="I36" s="31" t="s">
        <v>3</v>
      </c>
    </row>
    <row r="37" spans="1:9" s="4" customFormat="1" ht="38.25" customHeight="1">
      <c r="A37" s="9">
        <f>1</f>
        <v>1</v>
      </c>
      <c r="B37" s="102" t="s">
        <v>94</v>
      </c>
      <c r="C37" s="103"/>
      <c r="D37" s="104"/>
      <c r="E37" s="5">
        <v>180</v>
      </c>
      <c r="F37" s="49">
        <f>SUMPRODUCT(F38:F41,E38:E41)</f>
        <v>0</v>
      </c>
      <c r="G37" s="84">
        <v>250</v>
      </c>
      <c r="H37" s="96">
        <f>+F37*E37</f>
        <v>0</v>
      </c>
      <c r="I37" s="8"/>
    </row>
    <row r="38" spans="1:9" s="15" customFormat="1">
      <c r="A38" s="10">
        <f>A37+0.01</f>
        <v>1.01</v>
      </c>
      <c r="B38" s="16"/>
      <c r="C38" s="16"/>
      <c r="D38" s="17"/>
      <c r="E38" s="19"/>
      <c r="F38" s="51"/>
      <c r="G38" s="85"/>
      <c r="H38" s="98"/>
      <c r="I38" s="20"/>
    </row>
    <row r="39" spans="1:9" s="15" customFormat="1">
      <c r="A39" s="10">
        <f>A38+0.01</f>
        <v>1.02</v>
      </c>
      <c r="B39" s="16"/>
      <c r="C39" s="16"/>
      <c r="D39" s="17"/>
      <c r="E39" s="19"/>
      <c r="F39" s="51"/>
      <c r="G39" s="85"/>
      <c r="H39" s="98"/>
      <c r="I39" s="20"/>
    </row>
    <row r="40" spans="1:9" s="15" customFormat="1">
      <c r="A40" s="10">
        <f>A39+0.01</f>
        <v>1.03</v>
      </c>
      <c r="B40" s="16"/>
      <c r="C40" s="16"/>
      <c r="D40" s="17"/>
      <c r="E40" s="19"/>
      <c r="F40" s="51"/>
      <c r="G40" s="85"/>
      <c r="H40" s="98"/>
      <c r="I40" s="20"/>
    </row>
    <row r="41" spans="1:9" s="15" customFormat="1" ht="13.5" thickBot="1">
      <c r="A41" s="10">
        <f>A40+0.01</f>
        <v>1.04</v>
      </c>
      <c r="B41" s="16"/>
      <c r="C41" s="16"/>
      <c r="D41" s="17"/>
      <c r="E41" s="19"/>
      <c r="F41" s="51"/>
      <c r="G41" s="85"/>
      <c r="H41" s="98"/>
      <c r="I41" s="20"/>
    </row>
    <row r="42" spans="1:9" s="4" customFormat="1" ht="25.5" customHeight="1">
      <c r="A42" s="9">
        <f>INT(A41+1)</f>
        <v>2</v>
      </c>
      <c r="B42" s="102" t="s">
        <v>89</v>
      </c>
      <c r="C42" s="103"/>
      <c r="D42" s="104"/>
      <c r="E42" s="5">
        <v>360</v>
      </c>
      <c r="F42" s="49">
        <f>SUMPRODUCT(F43:F46,E43:E46)</f>
        <v>0</v>
      </c>
      <c r="G42" s="75">
        <v>15</v>
      </c>
      <c r="H42" s="67">
        <f>+F42*E42</f>
        <v>0</v>
      </c>
      <c r="I42" s="8"/>
    </row>
    <row r="43" spans="1:9" s="15" customFormat="1">
      <c r="A43" s="10">
        <f>A42+0.01</f>
        <v>2.0099999999999998</v>
      </c>
      <c r="B43" s="16"/>
      <c r="C43" s="16"/>
      <c r="D43" s="17"/>
      <c r="E43" s="19"/>
      <c r="F43" s="51"/>
      <c r="G43" s="76"/>
      <c r="H43" s="69"/>
      <c r="I43" s="20"/>
    </row>
    <row r="44" spans="1:9" s="15" customFormat="1">
      <c r="A44" s="10">
        <f>A43+0.01</f>
        <v>2.0199999999999996</v>
      </c>
      <c r="B44" s="16"/>
      <c r="C44" s="16"/>
      <c r="D44" s="17"/>
      <c r="E44" s="19"/>
      <c r="F44" s="51"/>
      <c r="G44" s="76"/>
      <c r="H44" s="69"/>
      <c r="I44" s="20"/>
    </row>
    <row r="45" spans="1:9" s="15" customFormat="1">
      <c r="A45" s="10">
        <f>A44+0.01</f>
        <v>2.0299999999999994</v>
      </c>
      <c r="B45" s="16"/>
      <c r="C45" s="16"/>
      <c r="D45" s="17"/>
      <c r="E45" s="19"/>
      <c r="F45" s="51"/>
      <c r="G45" s="76"/>
      <c r="H45" s="69"/>
      <c r="I45" s="20"/>
    </row>
    <row r="46" spans="1:9" s="15" customFormat="1" ht="13.5" thickBot="1">
      <c r="A46" s="10">
        <f>A45+0.01</f>
        <v>2.0399999999999991</v>
      </c>
      <c r="B46" s="16"/>
      <c r="C46" s="16"/>
      <c r="D46" s="17"/>
      <c r="E46" s="19"/>
      <c r="F46" s="51"/>
      <c r="G46" s="76"/>
      <c r="H46" s="69"/>
      <c r="I46" s="20"/>
    </row>
    <row r="47" spans="1:9" s="4" customFormat="1" ht="25.5" customHeight="1">
      <c r="A47" s="9">
        <f>INT(A41+1)</f>
        <v>2</v>
      </c>
      <c r="B47" s="102" t="s">
        <v>74</v>
      </c>
      <c r="C47" s="103"/>
      <c r="D47" s="104"/>
      <c r="E47" s="5">
        <v>30</v>
      </c>
      <c r="F47" s="49">
        <f>SUMPRODUCT(F48:F51,E48:E51)</f>
        <v>0</v>
      </c>
      <c r="G47" s="84">
        <v>1000</v>
      </c>
      <c r="H47" s="96">
        <f>+F47*E47</f>
        <v>0</v>
      </c>
      <c r="I47" s="8"/>
    </row>
    <row r="48" spans="1:9" s="15" customFormat="1">
      <c r="A48" s="10">
        <f>A47+0.01</f>
        <v>2.0099999999999998</v>
      </c>
      <c r="B48" s="16"/>
      <c r="C48" s="16"/>
      <c r="D48" s="17"/>
      <c r="E48" s="19"/>
      <c r="F48" s="51"/>
      <c r="G48" s="85"/>
      <c r="H48" s="98"/>
      <c r="I48" s="20"/>
    </row>
    <row r="49" spans="1:9" s="15" customFormat="1">
      <c r="A49" s="10">
        <f>A48+0.01</f>
        <v>2.0199999999999996</v>
      </c>
      <c r="B49" s="16"/>
      <c r="C49" s="16"/>
      <c r="D49" s="17"/>
      <c r="E49" s="19"/>
      <c r="F49" s="51"/>
      <c r="G49" s="85"/>
      <c r="H49" s="98"/>
      <c r="I49" s="20"/>
    </row>
    <row r="50" spans="1:9" s="15" customFormat="1">
      <c r="A50" s="10">
        <f>A49+0.01</f>
        <v>2.0299999999999994</v>
      </c>
      <c r="B50" s="16"/>
      <c r="C50" s="16"/>
      <c r="D50" s="17"/>
      <c r="E50" s="19"/>
      <c r="F50" s="51"/>
      <c r="G50" s="85"/>
      <c r="H50" s="98"/>
      <c r="I50" s="20"/>
    </row>
    <row r="51" spans="1:9" s="15" customFormat="1" ht="13.5" thickBot="1">
      <c r="A51" s="10">
        <f>A50+0.01</f>
        <v>2.0399999999999991</v>
      </c>
      <c r="B51" s="16"/>
      <c r="C51" s="16"/>
      <c r="D51" s="17"/>
      <c r="E51" s="19"/>
      <c r="F51" s="51"/>
      <c r="G51" s="85"/>
      <c r="H51" s="98"/>
      <c r="I51" s="20"/>
    </row>
    <row r="52" spans="1:9" s="4" customFormat="1" ht="25.5" customHeight="1">
      <c r="A52" s="9">
        <f>INT(A51+1)</f>
        <v>3</v>
      </c>
      <c r="B52" s="102" t="s">
        <v>49</v>
      </c>
      <c r="C52" s="103"/>
      <c r="D52" s="104"/>
      <c r="E52" s="5">
        <v>300</v>
      </c>
      <c r="F52" s="49">
        <f>SUMPRODUCT(F53:F55,E53:E55)</f>
        <v>0</v>
      </c>
      <c r="G52" s="84">
        <v>50</v>
      </c>
      <c r="H52" s="96">
        <f>+F52*E52</f>
        <v>0</v>
      </c>
      <c r="I52" s="8"/>
    </row>
    <row r="53" spans="1:9" s="15" customFormat="1">
      <c r="A53" s="10">
        <f>A52+0.01</f>
        <v>3.01</v>
      </c>
      <c r="B53" s="16"/>
      <c r="C53" s="16"/>
      <c r="D53" s="17"/>
      <c r="E53" s="19"/>
      <c r="F53" s="51"/>
      <c r="G53" s="85"/>
      <c r="H53" s="98"/>
      <c r="I53" s="20"/>
    </row>
    <row r="54" spans="1:9" s="15" customFormat="1">
      <c r="A54" s="10">
        <f>A53+0.01</f>
        <v>3.0199999999999996</v>
      </c>
      <c r="B54" s="16"/>
      <c r="C54" s="16"/>
      <c r="D54" s="17"/>
      <c r="E54" s="19"/>
      <c r="F54" s="51"/>
      <c r="G54" s="85"/>
      <c r="H54" s="98"/>
      <c r="I54" s="20"/>
    </row>
    <row r="55" spans="1:9" s="15" customFormat="1">
      <c r="A55" s="10">
        <f>A54+0.01</f>
        <v>3.0299999999999994</v>
      </c>
      <c r="B55" s="16"/>
      <c r="C55" s="16"/>
      <c r="D55" s="17"/>
      <c r="E55" s="19"/>
      <c r="F55" s="51"/>
      <c r="G55" s="85"/>
      <c r="H55" s="98"/>
      <c r="I55" s="20"/>
    </row>
    <row r="56" spans="1:9" s="4" customFormat="1" ht="13.5" thickBot="1">
      <c r="A56" s="24">
        <f>INT(A55+1)</f>
        <v>4</v>
      </c>
      <c r="B56" s="25" t="s">
        <v>105</v>
      </c>
      <c r="C56" s="25"/>
      <c r="D56" s="25"/>
      <c r="E56" s="26"/>
      <c r="F56" s="52"/>
      <c r="G56" s="86"/>
      <c r="H56" s="99">
        <f>SUM(H37:H51)</f>
        <v>0</v>
      </c>
      <c r="I56" s="27"/>
    </row>
    <row r="57" spans="1:9" ht="16.5" thickTop="1">
      <c r="A57" s="108"/>
      <c r="B57" s="108"/>
      <c r="C57" s="108"/>
      <c r="D57" s="108"/>
      <c r="E57" s="108"/>
      <c r="F57" s="108"/>
      <c r="G57" s="114"/>
      <c r="H57" s="108"/>
      <c r="I57" s="108"/>
    </row>
    <row r="58" spans="1:9" ht="16.5" thickBot="1">
      <c r="A58" s="108"/>
      <c r="B58" s="108"/>
      <c r="C58" s="108"/>
      <c r="D58" s="108"/>
      <c r="E58" s="108"/>
      <c r="F58" s="108"/>
      <c r="G58" s="114"/>
      <c r="H58" s="108"/>
      <c r="I58" s="108"/>
    </row>
    <row r="59" spans="1:9" ht="18.75" customHeight="1" thickTop="1" thickBot="1">
      <c r="A59" s="109" t="s">
        <v>15</v>
      </c>
      <c r="B59" s="110"/>
      <c r="C59" s="110"/>
      <c r="D59" s="110"/>
      <c r="E59" s="110"/>
      <c r="F59" s="110"/>
      <c r="G59" s="115"/>
      <c r="H59" s="110"/>
      <c r="I59" s="111"/>
    </row>
    <row r="60" spans="1:9" ht="27" thickTop="1" thickBot="1">
      <c r="A60" s="28" t="s">
        <v>4</v>
      </c>
      <c r="B60" s="44" t="s">
        <v>0</v>
      </c>
      <c r="C60" s="44" t="s">
        <v>6</v>
      </c>
      <c r="D60" s="30" t="s">
        <v>1</v>
      </c>
      <c r="E60" s="32" t="s">
        <v>2</v>
      </c>
      <c r="F60" s="48" t="s">
        <v>7</v>
      </c>
      <c r="G60" s="84" t="s">
        <v>75</v>
      </c>
      <c r="H60" s="95" t="s">
        <v>5</v>
      </c>
      <c r="I60" s="31" t="s">
        <v>3</v>
      </c>
    </row>
    <row r="61" spans="1:9" s="4" customFormat="1" ht="25.5" customHeight="1">
      <c r="A61" s="9">
        <v>1</v>
      </c>
      <c r="B61" s="102" t="s">
        <v>95</v>
      </c>
      <c r="C61" s="103"/>
      <c r="D61" s="104"/>
      <c r="E61" s="5">
        <v>15000</v>
      </c>
      <c r="F61" s="49">
        <f>SUMPRODUCT(F62:F64,E62:E64)</f>
        <v>0</v>
      </c>
      <c r="G61" s="84">
        <v>1600</v>
      </c>
      <c r="H61" s="96">
        <f>+F61*E61</f>
        <v>0</v>
      </c>
      <c r="I61" s="8"/>
    </row>
    <row r="62" spans="1:9" s="15" customFormat="1">
      <c r="A62" s="10">
        <f>A61+0.01</f>
        <v>1.01</v>
      </c>
      <c r="B62" s="16"/>
      <c r="C62" s="16"/>
      <c r="D62" s="17"/>
      <c r="E62" s="19"/>
      <c r="F62" s="51"/>
      <c r="G62" s="85"/>
      <c r="H62" s="98"/>
      <c r="I62" s="20"/>
    </row>
    <row r="63" spans="1:9" s="15" customFormat="1">
      <c r="A63" s="10">
        <f>A62+0.01</f>
        <v>1.02</v>
      </c>
      <c r="B63" s="16"/>
      <c r="C63" s="16"/>
      <c r="D63" s="17"/>
      <c r="E63" s="19"/>
      <c r="F63" s="51"/>
      <c r="G63" s="85"/>
      <c r="H63" s="98"/>
      <c r="I63" s="20"/>
    </row>
    <row r="64" spans="1:9" s="15" customFormat="1" ht="13.5" thickBot="1">
      <c r="A64" s="10">
        <f>A63+0.01</f>
        <v>1.03</v>
      </c>
      <c r="B64" s="16"/>
      <c r="C64" s="16"/>
      <c r="D64" s="17"/>
      <c r="E64" s="19"/>
      <c r="F64" s="51"/>
      <c r="G64" s="85"/>
      <c r="H64" s="98"/>
      <c r="I64" s="20"/>
    </row>
    <row r="65" spans="1:9" s="4" customFormat="1" ht="25.5">
      <c r="A65" s="9">
        <f>INT(A64+1)</f>
        <v>2</v>
      </c>
      <c r="B65" s="102" t="s">
        <v>96</v>
      </c>
      <c r="C65" s="103"/>
      <c r="D65" s="104"/>
      <c r="E65" s="5">
        <v>100000</v>
      </c>
      <c r="F65" s="49">
        <f>SUMPRODUCT(F66:F68,E66:E68)</f>
        <v>0</v>
      </c>
      <c r="G65" s="84">
        <v>1400</v>
      </c>
      <c r="H65" s="96">
        <f>+F65*E65</f>
        <v>0</v>
      </c>
      <c r="I65" s="22" t="s">
        <v>41</v>
      </c>
    </row>
    <row r="66" spans="1:9" s="15" customFormat="1">
      <c r="A66" s="10">
        <f>A65+0.01</f>
        <v>2.0099999999999998</v>
      </c>
      <c r="B66" s="16"/>
      <c r="C66" s="16"/>
      <c r="D66" s="17"/>
      <c r="E66" s="19"/>
      <c r="F66" s="51"/>
      <c r="G66" s="85"/>
      <c r="H66" s="98"/>
      <c r="I66" s="20"/>
    </row>
    <row r="67" spans="1:9" s="15" customFormat="1">
      <c r="A67" s="10">
        <f>A66+0.01</f>
        <v>2.0199999999999996</v>
      </c>
      <c r="B67" s="16"/>
      <c r="C67" s="16"/>
      <c r="D67" s="17"/>
      <c r="E67" s="19"/>
      <c r="F67" s="51"/>
      <c r="G67" s="85"/>
      <c r="H67" s="98"/>
      <c r="I67" s="20"/>
    </row>
    <row r="68" spans="1:9" s="15" customFormat="1" ht="13.5" thickBot="1">
      <c r="A68" s="10">
        <f>A67+0.01</f>
        <v>2.0299999999999994</v>
      </c>
      <c r="B68" s="16"/>
      <c r="C68" s="16"/>
      <c r="D68" s="17"/>
      <c r="E68" s="19"/>
      <c r="F68" s="51"/>
      <c r="G68" s="85"/>
      <c r="H68" s="98"/>
      <c r="I68" s="20"/>
    </row>
    <row r="69" spans="1:9" s="4" customFormat="1" ht="25.5" customHeight="1">
      <c r="A69" s="9">
        <f>INT(A68+1)</f>
        <v>3</v>
      </c>
      <c r="B69" s="102" t="s">
        <v>97</v>
      </c>
      <c r="C69" s="103"/>
      <c r="D69" s="104"/>
      <c r="E69" s="5">
        <v>1000</v>
      </c>
      <c r="F69" s="49">
        <f>SUMPRODUCT(F70:F72,E70:E72)</f>
        <v>0</v>
      </c>
      <c r="G69" s="84">
        <v>1400</v>
      </c>
      <c r="H69" s="96">
        <f>+F69*E69</f>
        <v>0</v>
      </c>
      <c r="I69" s="8"/>
    </row>
    <row r="70" spans="1:9" s="15" customFormat="1">
      <c r="A70" s="10">
        <f>A69+0.01</f>
        <v>3.01</v>
      </c>
      <c r="B70" s="16"/>
      <c r="C70" s="16"/>
      <c r="D70" s="17"/>
      <c r="E70" s="19"/>
      <c r="F70" s="51"/>
      <c r="G70" s="85"/>
      <c r="H70" s="98"/>
      <c r="I70" s="20"/>
    </row>
    <row r="71" spans="1:9" s="15" customFormat="1">
      <c r="A71" s="10">
        <f>A70+0.01</f>
        <v>3.0199999999999996</v>
      </c>
      <c r="B71" s="16"/>
      <c r="C71" s="16"/>
      <c r="D71" s="17"/>
      <c r="E71" s="19"/>
      <c r="F71" s="51"/>
      <c r="G71" s="85"/>
      <c r="H71" s="98"/>
      <c r="I71" s="20"/>
    </row>
    <row r="72" spans="1:9" s="15" customFormat="1" ht="13.5" thickBot="1">
      <c r="A72" s="10">
        <f>A71+0.01</f>
        <v>3.0299999999999994</v>
      </c>
      <c r="B72" s="16"/>
      <c r="C72" s="16"/>
      <c r="D72" s="17"/>
      <c r="E72" s="19"/>
      <c r="F72" s="51"/>
      <c r="G72" s="85"/>
      <c r="H72" s="98"/>
      <c r="I72" s="20"/>
    </row>
    <row r="73" spans="1:9" s="4" customFormat="1" ht="25.5" customHeight="1">
      <c r="A73" s="9">
        <f>INT(A72+1)</f>
        <v>4</v>
      </c>
      <c r="B73" s="102" t="s">
        <v>98</v>
      </c>
      <c r="C73" s="103"/>
      <c r="D73" s="104"/>
      <c r="E73" s="5">
        <v>10000</v>
      </c>
      <c r="F73" s="49">
        <f>SUMPRODUCT(F74:F76,E74:E76)</f>
        <v>0</v>
      </c>
      <c r="G73" s="84">
        <v>1200</v>
      </c>
      <c r="H73" s="96">
        <f>+F73*E73</f>
        <v>0</v>
      </c>
      <c r="I73" s="8"/>
    </row>
    <row r="74" spans="1:9" s="15" customFormat="1">
      <c r="A74" s="10">
        <f>A73+0.01</f>
        <v>4.01</v>
      </c>
      <c r="B74" s="16"/>
      <c r="C74" s="16"/>
      <c r="D74" s="17"/>
      <c r="E74" s="19"/>
      <c r="F74" s="51"/>
      <c r="G74" s="85"/>
      <c r="H74" s="98"/>
      <c r="I74" s="20"/>
    </row>
    <row r="75" spans="1:9" s="15" customFormat="1">
      <c r="A75" s="10">
        <f>A74+0.01</f>
        <v>4.0199999999999996</v>
      </c>
      <c r="B75" s="16"/>
      <c r="C75" s="16"/>
      <c r="D75" s="17"/>
      <c r="E75" s="19"/>
      <c r="F75" s="51"/>
      <c r="G75" s="85"/>
      <c r="H75" s="98"/>
      <c r="I75" s="20"/>
    </row>
    <row r="76" spans="1:9" s="15" customFormat="1" ht="13.5" thickBot="1">
      <c r="A76" s="10">
        <f>A75+0.01</f>
        <v>4.0299999999999994</v>
      </c>
      <c r="B76" s="16"/>
      <c r="C76" s="16"/>
      <c r="D76" s="17"/>
      <c r="E76" s="19"/>
      <c r="F76" s="51"/>
      <c r="G76" s="85"/>
      <c r="H76" s="98"/>
      <c r="I76" s="20"/>
    </row>
    <row r="77" spans="1:9" s="4" customFormat="1" ht="25.5" customHeight="1">
      <c r="A77" s="9">
        <f>INT(A76+1)</f>
        <v>5</v>
      </c>
      <c r="B77" s="102" t="s">
        <v>99</v>
      </c>
      <c r="C77" s="103"/>
      <c r="D77" s="104"/>
      <c r="E77" s="5">
        <v>40000</v>
      </c>
      <c r="F77" s="49">
        <f>SUMPRODUCT(F78:F80,E78:E80)</f>
        <v>0</v>
      </c>
      <c r="G77" s="84">
        <v>20</v>
      </c>
      <c r="H77" s="96">
        <f>+F77*E77</f>
        <v>0</v>
      </c>
      <c r="I77" s="8"/>
    </row>
    <row r="78" spans="1:9" s="15" customFormat="1">
      <c r="A78" s="10">
        <f>A77+0.01</f>
        <v>5.01</v>
      </c>
      <c r="B78" s="16"/>
      <c r="C78" s="16"/>
      <c r="D78" s="17"/>
      <c r="E78" s="19"/>
      <c r="F78" s="51"/>
      <c r="G78" s="85"/>
      <c r="H78" s="98"/>
      <c r="I78" s="20"/>
    </row>
    <row r="79" spans="1:9" s="15" customFormat="1">
      <c r="A79" s="10">
        <f>A78+0.01</f>
        <v>5.0199999999999996</v>
      </c>
      <c r="B79" s="16"/>
      <c r="C79" s="16"/>
      <c r="D79" s="17"/>
      <c r="E79" s="19"/>
      <c r="F79" s="51"/>
      <c r="G79" s="85"/>
      <c r="H79" s="98"/>
      <c r="I79" s="20"/>
    </row>
    <row r="80" spans="1:9" s="15" customFormat="1" ht="13.5" thickBot="1">
      <c r="A80" s="10">
        <f>A79+0.01</f>
        <v>5.0299999999999994</v>
      </c>
      <c r="B80" s="16"/>
      <c r="C80" s="16"/>
      <c r="D80" s="17"/>
      <c r="E80" s="19"/>
      <c r="F80" s="51"/>
      <c r="G80" s="85"/>
      <c r="H80" s="98"/>
      <c r="I80" s="20"/>
    </row>
    <row r="81" spans="1:9" s="4" customFormat="1" ht="25.5" customHeight="1">
      <c r="A81" s="9">
        <f>INT(A80+1)</f>
        <v>6</v>
      </c>
      <c r="B81" s="102" t="s">
        <v>91</v>
      </c>
      <c r="C81" s="103"/>
      <c r="D81" s="104"/>
      <c r="E81" s="5">
        <v>3000</v>
      </c>
      <c r="F81" s="49">
        <f>SUMPRODUCT(F82:F84,E82:E84)</f>
        <v>0</v>
      </c>
      <c r="G81" s="84">
        <v>3</v>
      </c>
      <c r="H81" s="96">
        <f>+F81*E81</f>
        <v>0</v>
      </c>
      <c r="I81" s="22" t="s">
        <v>51</v>
      </c>
    </row>
    <row r="82" spans="1:9" s="15" customFormat="1">
      <c r="A82" s="10">
        <f>A81+0.01</f>
        <v>6.01</v>
      </c>
      <c r="B82" s="16"/>
      <c r="C82" s="16"/>
      <c r="D82" s="17"/>
      <c r="E82" s="19"/>
      <c r="F82" s="51"/>
      <c r="G82" s="85"/>
      <c r="H82" s="98"/>
      <c r="I82" s="20"/>
    </row>
    <row r="83" spans="1:9" s="15" customFormat="1">
      <c r="A83" s="10">
        <f>A82+0.01</f>
        <v>6.02</v>
      </c>
      <c r="B83" s="16"/>
      <c r="C83" s="16"/>
      <c r="D83" s="17"/>
      <c r="E83" s="19"/>
      <c r="F83" s="51"/>
      <c r="G83" s="85"/>
      <c r="H83" s="98"/>
      <c r="I83" s="20"/>
    </row>
    <row r="84" spans="1:9" s="15" customFormat="1">
      <c r="A84" s="10">
        <f>A83+0.01</f>
        <v>6.0299999999999994</v>
      </c>
      <c r="B84" s="16"/>
      <c r="C84" s="16"/>
      <c r="D84" s="17"/>
      <c r="E84" s="19"/>
      <c r="F84" s="51"/>
      <c r="G84" s="85"/>
      <c r="H84" s="98"/>
      <c r="I84" s="20"/>
    </row>
    <row r="85" spans="1:9" s="4" customFormat="1" ht="13.5" thickBot="1">
      <c r="A85" s="24">
        <f>INT(A84+1)</f>
        <v>7</v>
      </c>
      <c r="B85" s="25" t="s">
        <v>107</v>
      </c>
      <c r="C85" s="25"/>
      <c r="D85" s="25"/>
      <c r="E85" s="26"/>
      <c r="F85" s="52"/>
      <c r="G85" s="88"/>
      <c r="H85" s="99">
        <f>SUM(H61:H84)</f>
        <v>0</v>
      </c>
      <c r="I85" s="27"/>
    </row>
    <row r="86" spans="1:9" ht="17.25" thickTop="1" thickBot="1">
      <c r="A86" s="108"/>
      <c r="B86" s="108"/>
      <c r="C86" s="108"/>
      <c r="D86" s="108"/>
      <c r="E86" s="108"/>
      <c r="F86" s="108"/>
      <c r="G86" s="108"/>
      <c r="H86" s="108"/>
      <c r="I86" s="108"/>
    </row>
    <row r="87" spans="1:9" ht="18.75" customHeight="1" thickTop="1" thickBot="1">
      <c r="A87" s="109" t="s">
        <v>48</v>
      </c>
      <c r="B87" s="110"/>
      <c r="C87" s="110"/>
      <c r="D87" s="110"/>
      <c r="E87" s="110"/>
      <c r="F87" s="110"/>
      <c r="G87" s="110"/>
      <c r="H87" s="110"/>
      <c r="I87" s="111"/>
    </row>
    <row r="88" spans="1:9" ht="27" thickTop="1" thickBot="1">
      <c r="A88" s="28" t="s">
        <v>4</v>
      </c>
      <c r="B88" s="44" t="s">
        <v>0</v>
      </c>
      <c r="C88" s="44" t="s">
        <v>6</v>
      </c>
      <c r="D88" s="30" t="s">
        <v>1</v>
      </c>
      <c r="E88" s="32" t="s">
        <v>2</v>
      </c>
      <c r="F88" s="48" t="s">
        <v>7</v>
      </c>
      <c r="G88" s="81" t="s">
        <v>75</v>
      </c>
      <c r="H88" s="95" t="s">
        <v>5</v>
      </c>
      <c r="I88" s="31" t="s">
        <v>3</v>
      </c>
    </row>
    <row r="89" spans="1:9" s="4" customFormat="1" ht="25.5" customHeight="1">
      <c r="A89" s="9">
        <v>1</v>
      </c>
      <c r="B89" s="102" t="s">
        <v>50</v>
      </c>
      <c r="C89" s="103"/>
      <c r="D89" s="104"/>
      <c r="E89" s="5">
        <v>20</v>
      </c>
      <c r="F89" s="49">
        <f>SUMPRODUCT(F90:F92,E90:E92)</f>
        <v>0</v>
      </c>
      <c r="G89" s="84">
        <v>1000</v>
      </c>
      <c r="H89" s="96">
        <f>+F89*E89</f>
        <v>0</v>
      </c>
      <c r="I89" s="8"/>
    </row>
    <row r="90" spans="1:9" s="15" customFormat="1">
      <c r="A90" s="10">
        <f>A89+0.01</f>
        <v>1.01</v>
      </c>
      <c r="B90" s="16"/>
      <c r="C90" s="16"/>
      <c r="D90" s="17"/>
      <c r="E90" s="19"/>
      <c r="F90" s="51"/>
      <c r="G90" s="85"/>
      <c r="H90" s="98"/>
      <c r="I90" s="20"/>
    </row>
    <row r="91" spans="1:9" s="15" customFormat="1">
      <c r="A91" s="10">
        <f>A90+0.01</f>
        <v>1.02</v>
      </c>
      <c r="B91" s="16"/>
      <c r="C91" s="16"/>
      <c r="D91" s="17"/>
      <c r="E91" s="19"/>
      <c r="F91" s="51"/>
      <c r="G91" s="85"/>
      <c r="H91" s="98"/>
      <c r="I91" s="20"/>
    </row>
    <row r="92" spans="1:9" s="15" customFormat="1">
      <c r="A92" s="10">
        <f>A91+0.01</f>
        <v>1.03</v>
      </c>
      <c r="B92" s="16"/>
      <c r="C92" s="16"/>
      <c r="D92" s="17"/>
      <c r="E92" s="19"/>
      <c r="F92" s="51"/>
      <c r="G92" s="85"/>
      <c r="H92" s="98"/>
      <c r="I92" s="20"/>
    </row>
    <row r="93" spans="1:9" s="4" customFormat="1" ht="13.5" thickBot="1">
      <c r="A93" s="24">
        <f>INT(A92+1)</f>
        <v>2</v>
      </c>
      <c r="B93" s="25" t="s">
        <v>115</v>
      </c>
      <c r="C93" s="25"/>
      <c r="D93" s="25"/>
      <c r="E93" s="26"/>
      <c r="F93" s="52"/>
      <c r="G93" s="88"/>
      <c r="H93" s="99">
        <f>SUM(H89:H92)</f>
        <v>0</v>
      </c>
      <c r="I93" s="27"/>
    </row>
    <row r="94" spans="1:9" ht="16.5" thickTop="1">
      <c r="A94" s="21"/>
      <c r="B94" s="21"/>
      <c r="C94" s="21"/>
      <c r="D94" s="21"/>
      <c r="E94" s="21"/>
      <c r="F94" s="21"/>
      <c r="G94" s="21"/>
      <c r="H94" s="21"/>
      <c r="I94" s="21"/>
    </row>
    <row r="95" spans="1:9" ht="15.75">
      <c r="A95" s="21"/>
      <c r="B95" s="21"/>
      <c r="C95" s="21"/>
      <c r="D95" s="21"/>
      <c r="E95" s="21"/>
      <c r="F95" s="21"/>
      <c r="G95" s="21"/>
      <c r="H95" s="21"/>
      <c r="I95" s="21"/>
    </row>
    <row r="96" spans="1:9" ht="16.5" thickBot="1">
      <c r="A96" s="108"/>
      <c r="B96" s="108"/>
      <c r="C96" s="108"/>
      <c r="D96" s="108"/>
      <c r="E96" s="108"/>
      <c r="F96" s="108"/>
      <c r="G96" s="108"/>
      <c r="H96" s="108"/>
      <c r="I96" s="108"/>
    </row>
    <row r="97" spans="1:9" ht="18.75" customHeight="1" thickTop="1" thickBot="1">
      <c r="A97" s="116" t="s">
        <v>26</v>
      </c>
      <c r="B97" s="117"/>
      <c r="C97" s="117"/>
      <c r="D97" s="117"/>
      <c r="E97" s="117"/>
      <c r="F97" s="117"/>
      <c r="G97" s="117"/>
      <c r="H97" s="117"/>
      <c r="I97" s="118"/>
    </row>
    <row r="98" spans="1:9" ht="27" thickTop="1" thickBot="1">
      <c r="A98" s="28" t="s">
        <v>27</v>
      </c>
      <c r="B98" s="105" t="s">
        <v>29</v>
      </c>
      <c r="C98" s="106"/>
      <c r="D98" s="107"/>
      <c r="E98" s="32"/>
      <c r="F98" s="48"/>
      <c r="G98" s="81"/>
      <c r="H98" s="95" t="s">
        <v>28</v>
      </c>
      <c r="I98" s="31" t="s">
        <v>3</v>
      </c>
    </row>
    <row r="99" spans="1:9" s="4" customFormat="1" ht="13.5" thickBot="1">
      <c r="A99" s="9">
        <v>1</v>
      </c>
      <c r="B99" s="33" t="s">
        <v>9</v>
      </c>
      <c r="C99" s="34"/>
      <c r="D99" s="35"/>
      <c r="E99" s="5"/>
      <c r="F99" s="53"/>
      <c r="G99" s="89"/>
      <c r="H99" s="96">
        <f>H33</f>
        <v>0</v>
      </c>
      <c r="I99" s="8"/>
    </row>
    <row r="100" spans="1:9" s="4" customFormat="1" ht="25.5" customHeight="1" thickBot="1">
      <c r="A100" s="9">
        <f>INT(A99+1)</f>
        <v>2</v>
      </c>
      <c r="B100" s="102" t="s">
        <v>31</v>
      </c>
      <c r="C100" s="103"/>
      <c r="D100" s="104"/>
      <c r="E100" s="36"/>
      <c r="F100" s="36"/>
      <c r="G100" s="90">
        <v>0</v>
      </c>
      <c r="H100" s="100">
        <f>G100*2*H99</f>
        <v>0</v>
      </c>
      <c r="I100" s="22" t="s">
        <v>30</v>
      </c>
    </row>
    <row r="101" spans="1:9" s="4" customFormat="1" ht="13.5" thickBot="1">
      <c r="A101" s="9">
        <f>INT(A100+1)</f>
        <v>3</v>
      </c>
      <c r="B101" s="33" t="s">
        <v>10</v>
      </c>
      <c r="C101" s="34"/>
      <c r="D101" s="35"/>
      <c r="E101" s="5"/>
      <c r="F101" s="53"/>
      <c r="G101" s="89"/>
      <c r="H101" s="96">
        <f>H56</f>
        <v>0</v>
      </c>
      <c r="I101" s="8"/>
    </row>
    <row r="102" spans="1:9" s="4" customFormat="1" ht="13.5" thickBot="1">
      <c r="A102" s="9">
        <f>INT(A101+1)</f>
        <v>4</v>
      </c>
      <c r="B102" s="33" t="s">
        <v>15</v>
      </c>
      <c r="C102" s="34"/>
      <c r="D102" s="35"/>
      <c r="E102" s="5"/>
      <c r="F102" s="53"/>
      <c r="G102" s="89"/>
      <c r="H102" s="96">
        <f>H85</f>
        <v>0</v>
      </c>
      <c r="I102" s="8"/>
    </row>
    <row r="103" spans="1:9" s="4" customFormat="1" ht="13.5" thickBot="1">
      <c r="A103" s="9">
        <f>INT(A102+1)</f>
        <v>5</v>
      </c>
      <c r="B103" s="33" t="s">
        <v>48</v>
      </c>
      <c r="C103" s="34"/>
      <c r="D103" s="35"/>
      <c r="E103" s="5"/>
      <c r="F103" s="53"/>
      <c r="G103" s="89"/>
      <c r="H103" s="96">
        <f>H93</f>
        <v>0</v>
      </c>
      <c r="I103" s="8"/>
    </row>
    <row r="104" spans="1:9" s="4" customFormat="1" ht="16.5" thickBot="1">
      <c r="A104" s="38">
        <f>INT(A103+1)</f>
        <v>6</v>
      </c>
      <c r="B104" s="39" t="s">
        <v>111</v>
      </c>
      <c r="C104" s="40"/>
      <c r="D104" s="41"/>
      <c r="E104" s="42"/>
      <c r="F104" s="54"/>
      <c r="G104" s="91"/>
      <c r="H104" s="101">
        <f>SUM(H99:H103)</f>
        <v>0</v>
      </c>
      <c r="I104" s="43"/>
    </row>
    <row r="105" spans="1:9" ht="13.5" thickTop="1"/>
  </sheetData>
  <sheetProtection insertRows="0"/>
  <protectedRanges>
    <protectedRange sqref="H56:H58 H89:H96 H37:H41 H61:H86 H99:H104 H47:H51 H8:H34" name="נוסחאות"/>
    <protectedRange sqref="H52:H55" name="נוסחאות_2"/>
    <protectedRange sqref="H42:H46" name="נוסחאות_1"/>
  </protectedRanges>
  <mergeCells count="31">
    <mergeCell ref="A96:I96"/>
    <mergeCell ref="A97:I97"/>
    <mergeCell ref="B98:D98"/>
    <mergeCell ref="B100:D100"/>
    <mergeCell ref="B28:D28"/>
    <mergeCell ref="A86:I86"/>
    <mergeCell ref="A87:I87"/>
    <mergeCell ref="B89:D89"/>
    <mergeCell ref="B81:D81"/>
    <mergeCell ref="B61:D61"/>
    <mergeCell ref="B65:D65"/>
    <mergeCell ref="B69:D69"/>
    <mergeCell ref="B73:D73"/>
    <mergeCell ref="B77:D77"/>
    <mergeCell ref="A58:I58"/>
    <mergeCell ref="A59:I59"/>
    <mergeCell ref="B37:D37"/>
    <mergeCell ref="B47:D47"/>
    <mergeCell ref="B52:D52"/>
    <mergeCell ref="A57:I57"/>
    <mergeCell ref="B13:D13"/>
    <mergeCell ref="B23:D23"/>
    <mergeCell ref="A34:I34"/>
    <mergeCell ref="B42:D42"/>
    <mergeCell ref="B18:D18"/>
    <mergeCell ref="A1:I1"/>
    <mergeCell ref="A2:I2"/>
    <mergeCell ref="A3:D3"/>
    <mergeCell ref="A6:I6"/>
    <mergeCell ref="B8:D8"/>
    <mergeCell ref="A35:I35"/>
  </mergeCells>
  <pageMargins left="0.27559055118110237" right="0.27559055118110237" top="0.6692913385826772" bottom="0.62992125984251968" header="0.39370078740157483" footer="0.31496062992125984"/>
  <pageSetup orientation="landscape" r:id="rId1"/>
  <headerFooter alignWithMargins="0">
    <oddHeader>&amp;C&amp;"Arial,מודגש"&amp;16מכרז מממ 25-2012 &amp;"Arial,רגיל"&amp;10
&amp;R&amp;"Arial,מודגש"&amp;16נספח 5.3</oddHeader>
    <oddFooter>&amp;C&amp;P</oddFooter>
  </headerFooter>
  <rowBreaks count="2" manualBreakCount="2">
    <brk id="57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9</vt:i4>
      </vt:variant>
    </vt:vector>
  </HeadingPairs>
  <TitlesOfParts>
    <vt:vector size="9" baseType="lpstr">
      <vt:lpstr>VVVa</vt:lpstr>
      <vt:lpstr>VVVb</vt:lpstr>
      <vt:lpstr>VVVc</vt:lpstr>
      <vt:lpstr>VVVd</vt:lpstr>
      <vt:lpstr>VVVe</vt:lpstr>
      <vt:lpstr>סל 1</vt:lpstr>
      <vt:lpstr>סל 2</vt:lpstr>
      <vt:lpstr>סל 3</vt:lpstr>
      <vt:lpstr>סל 4</vt:lpstr>
    </vt:vector>
  </TitlesOfParts>
  <Company>Netcom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Netcom User</dc:creator>
  <cp:lastModifiedBy>רמי גמליאלי</cp:lastModifiedBy>
  <cp:lastPrinted>2012-05-10T08:34:09Z</cp:lastPrinted>
  <dcterms:created xsi:type="dcterms:W3CDTF">1999-01-07T09:06:17Z</dcterms:created>
  <dcterms:modified xsi:type="dcterms:W3CDTF">2012-05-10T08:34:52Z</dcterms:modified>
</cp:coreProperties>
</file>